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pi1n\Desktop\Nat job\"/>
    </mc:Choice>
  </mc:AlternateContent>
  <bookViews>
    <workbookView xWindow="-120" yWindow="480" windowWidth="29040" windowHeight="15840" tabRatio="685" activeTab="5"/>
  </bookViews>
  <sheets>
    <sheet name="Despesas mensais" sheetId="1" r:id="rId1"/>
    <sheet name="Alimentação" sheetId="3" r:id="rId2"/>
    <sheet name="Vestuário" sheetId="4" r:id="rId3"/>
    <sheet name="Lazer" sheetId="5" r:id="rId4"/>
    <sheet name="Saúde" sheetId="6" r:id="rId5"/>
    <sheet name="Moradia" sheetId="7" r:id="rId6"/>
  </sheets>
  <definedNames>
    <definedName name="CategoriaDeOrçamento" localSheetId="1">#REF!</definedName>
    <definedName name="CategoriaDeOrçamento" localSheetId="3">#REF!</definedName>
    <definedName name="CategoriaDeOrçamento" localSheetId="5">#REF!</definedName>
    <definedName name="CategoriaDeOrçamento" localSheetId="4">#REF!</definedName>
    <definedName name="CategoriaDeOrçamento" localSheetId="2">#REF!</definedName>
    <definedName name="CategoriaDeOrçamento">#REF!</definedName>
    <definedName name="_xlnm.Print_Titles" localSheetId="1">Alimentação!$3:$3</definedName>
    <definedName name="_xlnm.Print_Titles" localSheetId="0">'Despesas mensais'!$3:$3</definedName>
    <definedName name="_xlnm.Print_Titles" localSheetId="3">Lazer!$3:$3</definedName>
    <definedName name="_xlnm.Print_Titles" localSheetId="5">Moradia!$3:$3</definedName>
    <definedName name="_xlnm.Print_Titles" localSheetId="4">Saúde!$3:$3</definedName>
    <definedName name="_xlnm.Print_Titles" localSheetId="2">Vestuário!$3:$3</definedName>
  </definedNames>
  <calcPr calcId="162913" calcMode="manual"/>
</workbook>
</file>

<file path=xl/calcChain.xml><?xml version="1.0" encoding="utf-8"?>
<calcChain xmlns="http://schemas.openxmlformats.org/spreadsheetml/2006/main">
  <c r="A2" i="1" l="1"/>
  <c r="E26" i="7" l="1"/>
  <c r="D26" i="7"/>
  <c r="F24" i="7"/>
  <c r="G24" i="7"/>
  <c r="F14" i="7"/>
  <c r="G14" i="7"/>
  <c r="F15" i="7"/>
  <c r="G15" i="7"/>
  <c r="F12" i="7"/>
  <c r="G12" i="7"/>
  <c r="F19" i="7"/>
  <c r="G19" i="7"/>
  <c r="F18" i="7"/>
  <c r="G18" i="7"/>
  <c r="F20" i="7"/>
  <c r="G20" i="7"/>
  <c r="D15" i="5"/>
  <c r="F11" i="5"/>
  <c r="G11" i="5"/>
  <c r="F13" i="5"/>
  <c r="G13" i="5"/>
  <c r="F14" i="5"/>
  <c r="G14" i="5"/>
  <c r="F10" i="5"/>
  <c r="G10" i="5"/>
  <c r="F12" i="5"/>
  <c r="G12" i="5"/>
  <c r="E14" i="3"/>
  <c r="D14" i="3"/>
  <c r="G25" i="7"/>
  <c r="F25" i="7"/>
  <c r="G23" i="7"/>
  <c r="F23" i="7"/>
  <c r="G22" i="7"/>
  <c r="F22" i="7"/>
  <c r="G21" i="7"/>
  <c r="F21" i="7"/>
  <c r="G17" i="7"/>
  <c r="F17" i="7"/>
  <c r="G16" i="7"/>
  <c r="F16" i="7"/>
  <c r="G13" i="7"/>
  <c r="F13" i="7"/>
  <c r="G11" i="7"/>
  <c r="F11" i="7"/>
  <c r="G10" i="7"/>
  <c r="F10" i="7"/>
  <c r="G9" i="7"/>
  <c r="F9" i="7"/>
  <c r="G8" i="7"/>
  <c r="F8" i="7"/>
  <c r="G7" i="7"/>
  <c r="F7" i="7"/>
  <c r="G6" i="7"/>
  <c r="F6" i="7"/>
  <c r="G5" i="7"/>
  <c r="F5" i="7"/>
  <c r="G4" i="7"/>
  <c r="F4" i="7"/>
  <c r="E15" i="6"/>
  <c r="D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  <c r="F5" i="6"/>
  <c r="G4" i="6"/>
  <c r="F4" i="6"/>
  <c r="E15" i="5"/>
  <c r="G9" i="5"/>
  <c r="F9" i="5"/>
  <c r="G8" i="5"/>
  <c r="F8" i="5"/>
  <c r="G7" i="5"/>
  <c r="F7" i="5"/>
  <c r="G6" i="5"/>
  <c r="F6" i="5"/>
  <c r="G5" i="5"/>
  <c r="F5" i="5"/>
  <c r="G4" i="5"/>
  <c r="F4" i="5"/>
  <c r="E16" i="4"/>
  <c r="D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G4" i="3"/>
  <c r="F4" i="3"/>
  <c r="F15" i="6" l="1"/>
  <c r="F26" i="7"/>
  <c r="F15" i="5"/>
  <c r="F16" i="4"/>
  <c r="F14" i="3"/>
  <c r="E43" i="1"/>
  <c r="D43" i="1"/>
  <c r="F35" i="1"/>
  <c r="G35" i="1"/>
  <c r="F4" i="1"/>
  <c r="G4" i="1"/>
  <c r="F6" i="1"/>
  <c r="G6" i="1"/>
  <c r="F7" i="1"/>
  <c r="G7" i="1"/>
  <c r="F5" i="1"/>
  <c r="G5" i="1"/>
  <c r="F17" i="1"/>
  <c r="G17" i="1"/>
  <c r="F39" i="1"/>
  <c r="F15" i="1"/>
  <c r="F16" i="1"/>
  <c r="F31" i="1"/>
  <c r="F8" i="1"/>
  <c r="F28" i="1"/>
  <c r="F29" i="1"/>
  <c r="F30" i="1"/>
  <c r="F18" i="1"/>
  <c r="F34" i="1"/>
  <c r="F40" i="1"/>
  <c r="F19" i="1"/>
  <c r="F14" i="1"/>
  <c r="F32" i="1"/>
  <c r="F26" i="1"/>
  <c r="F33" i="1"/>
  <c r="F27" i="1"/>
  <c r="F20" i="1"/>
  <c r="F37" i="1"/>
  <c r="F9" i="1"/>
  <c r="F36" i="1"/>
  <c r="F21" i="1"/>
  <c r="F10" i="1"/>
  <c r="F11" i="1"/>
  <c r="F22" i="1"/>
  <c r="F41" i="1"/>
  <c r="F23" i="1"/>
  <c r="F24" i="1"/>
  <c r="F38" i="1"/>
  <c r="F12" i="1"/>
  <c r="F42" i="1"/>
  <c r="F13" i="1"/>
  <c r="F25" i="1"/>
  <c r="G39" i="1"/>
  <c r="G15" i="1"/>
  <c r="G16" i="1"/>
  <c r="G31" i="1"/>
  <c r="G8" i="1"/>
  <c r="G28" i="1"/>
  <c r="G29" i="1"/>
  <c r="G30" i="1"/>
  <c r="G18" i="1"/>
  <c r="G34" i="1"/>
  <c r="G40" i="1"/>
  <c r="G19" i="1"/>
  <c r="G14" i="1"/>
  <c r="G32" i="1"/>
  <c r="G26" i="1"/>
  <c r="G33" i="1"/>
  <c r="G27" i="1"/>
  <c r="G20" i="1"/>
  <c r="G37" i="1"/>
  <c r="G9" i="1"/>
  <c r="G36" i="1"/>
  <c r="G21" i="1"/>
  <c r="G10" i="1"/>
  <c r="G11" i="1"/>
  <c r="G22" i="1"/>
  <c r="G41" i="1"/>
  <c r="G23" i="1"/>
  <c r="G24" i="1"/>
  <c r="G38" i="1"/>
  <c r="G12" i="1"/>
  <c r="G42" i="1"/>
  <c r="G13" i="1"/>
  <c r="G25" i="1"/>
  <c r="F43" i="1" l="1"/>
</calcChain>
</file>

<file path=xl/sharedStrings.xml><?xml version="1.0" encoding="utf-8"?>
<sst xmlns="http://schemas.openxmlformats.org/spreadsheetml/2006/main" count="281" uniqueCount="106">
  <si>
    <t>Diferença</t>
  </si>
  <si>
    <t>Categoria</t>
  </si>
  <si>
    <t>Filhos</t>
  </si>
  <si>
    <t>Entretenimento</t>
  </si>
  <si>
    <t>Alimentação</t>
  </si>
  <si>
    <t>Presentes e instituição de caridade</t>
  </si>
  <si>
    <t>Moradia</t>
  </si>
  <si>
    <t>Seguro</t>
  </si>
  <si>
    <t>Empréstimos</t>
  </si>
  <si>
    <t>Cuidados pessoais</t>
  </si>
  <si>
    <t>Animais de estimação</t>
  </si>
  <si>
    <t>Poupanças ou investimentos</t>
  </si>
  <si>
    <t>Transporte</t>
  </si>
  <si>
    <t>Insira as despesas mensais nesta planilha. O título desta planilha está na célula à direita. Selecione a célula F1 para navegar até a planilha do relatório de orçamento mensal.</t>
  </si>
  <si>
    <t>Descrição</t>
  </si>
  <si>
    <t>Material escolar</t>
  </si>
  <si>
    <t>Mensalidade escolar</t>
  </si>
  <si>
    <t>Shows</t>
  </si>
  <si>
    <t>Supermercado</t>
  </si>
  <si>
    <t>Presente 1</t>
  </si>
  <si>
    <t>Presente 2</t>
  </si>
  <si>
    <t>Gás</t>
  </si>
  <si>
    <t>Telefone (celular)</t>
  </si>
  <si>
    <t>Telefone (residencial)</t>
  </si>
  <si>
    <t>Água e esgoto</t>
  </si>
  <si>
    <t>Cartão de crédito 1</t>
  </si>
  <si>
    <t>Cartão de crédito 2</t>
  </si>
  <si>
    <t>Cartão de crédito 3</t>
  </si>
  <si>
    <t>Vestuário</t>
  </si>
  <si>
    <t>Cabelo/unhas</t>
  </si>
  <si>
    <t>Academia</t>
  </si>
  <si>
    <t>Conta de investimentos</t>
  </si>
  <si>
    <t>Conta de aposentadoria</t>
  </si>
  <si>
    <t>Combustível</t>
  </si>
  <si>
    <t>Taxas de estacionamento</t>
  </si>
  <si>
    <t>Total</t>
  </si>
  <si>
    <t>Custo previsto</t>
  </si>
  <si>
    <t>Custo Real</t>
  </si>
  <si>
    <t>Relatório de orçamento mensal</t>
  </si>
  <si>
    <t>Visão geral de custo real</t>
  </si>
  <si>
    <t xml:space="preserve"> Inserir dados na tabela Detalhes do orçamento iniciando na célula à direita.</t>
  </si>
  <si>
    <t>Planilha de gastos mensais</t>
  </si>
  <si>
    <t>Plano de saúde</t>
  </si>
  <si>
    <t xml:space="preserve">Atividades extracurriculares </t>
  </si>
  <si>
    <t>Livros</t>
  </si>
  <si>
    <t xml:space="preserve">Teatro </t>
  </si>
  <si>
    <t>Cinema</t>
  </si>
  <si>
    <t>Tv por assinatura/Streaming</t>
  </si>
  <si>
    <t>Bares/restaurantes</t>
  </si>
  <si>
    <t>Luz</t>
  </si>
  <si>
    <t>Doméstica/Diarista</t>
  </si>
  <si>
    <t>Aluguel</t>
  </si>
  <si>
    <t>Transporte público/Uber</t>
  </si>
  <si>
    <t xml:space="preserve">Prestação do carro </t>
  </si>
  <si>
    <t>Internet</t>
  </si>
  <si>
    <t>Banho/tosa</t>
  </si>
  <si>
    <t>Veterinário</t>
  </si>
  <si>
    <t xml:space="preserve">Seguro auto </t>
  </si>
  <si>
    <t xml:space="preserve">Instituição beneficente </t>
  </si>
  <si>
    <t>lanche escola</t>
  </si>
  <si>
    <t xml:space="preserve">Consumo no Teatro </t>
  </si>
  <si>
    <t>Consumo Cinema</t>
  </si>
  <si>
    <t>Consumo em Shows</t>
  </si>
  <si>
    <t>Vale refeição/Alimentação</t>
  </si>
  <si>
    <t>Lanche Academia</t>
  </si>
  <si>
    <t>Alimentação Pet</t>
  </si>
  <si>
    <t>Uniforme escolar</t>
  </si>
  <si>
    <t>Roupas Íntimas</t>
  </si>
  <si>
    <t xml:space="preserve">Roupas Pet </t>
  </si>
  <si>
    <t>Calçados</t>
  </si>
  <si>
    <t xml:space="preserve">Calçados infantil </t>
  </si>
  <si>
    <t>Uniforme Trabalho</t>
  </si>
  <si>
    <t xml:space="preserve">Eventos Sociais </t>
  </si>
  <si>
    <t>Roupas Casuais</t>
  </si>
  <si>
    <t>Roupas Esportivas</t>
  </si>
  <si>
    <t>Roupas Infantis</t>
  </si>
  <si>
    <t xml:space="preserve">Uniforme Doméstica/ Diarista </t>
  </si>
  <si>
    <t>Livraria</t>
  </si>
  <si>
    <t>Viagem</t>
  </si>
  <si>
    <t>Parques</t>
  </si>
  <si>
    <t>Passeios Turísticos</t>
  </si>
  <si>
    <t xml:space="preserve">Presente de aniversário </t>
  </si>
  <si>
    <t>Festas de anivsersário</t>
  </si>
  <si>
    <t>Hospital</t>
  </si>
  <si>
    <t>Farmacia</t>
  </si>
  <si>
    <t>Estética</t>
  </si>
  <si>
    <t>Clinicas</t>
  </si>
  <si>
    <t>Plano de saúde Pet</t>
  </si>
  <si>
    <t>Farmácia Pet</t>
  </si>
  <si>
    <t>Exames Pet</t>
  </si>
  <si>
    <t>Exames</t>
  </si>
  <si>
    <t>Seguro residência</t>
  </si>
  <si>
    <t xml:space="preserve">Banho e Tosa </t>
  </si>
  <si>
    <t>Financiamento imobiliário</t>
  </si>
  <si>
    <t xml:space="preserve">Manutenção Jardim </t>
  </si>
  <si>
    <t>Condomínio</t>
  </si>
  <si>
    <t>Manutenção Piscina</t>
  </si>
  <si>
    <t>IPVA</t>
  </si>
  <si>
    <t>IPTU</t>
  </si>
  <si>
    <t>Multa veicular</t>
  </si>
  <si>
    <t>Programa de Educação Financeira e Previdencia da FIPECq Previdência</t>
  </si>
  <si>
    <t xml:space="preserve">Planilha de gastos mensais
Alimentação </t>
  </si>
  <si>
    <t>Planilha de gastos mensais
Vestuário</t>
  </si>
  <si>
    <t>Planilha de gastos mensais
Lazer</t>
  </si>
  <si>
    <t>Planilha de gastos mensais
Saúde</t>
  </si>
  <si>
    <t>Planilha de gastos mensais
Moradia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</si>
</sst>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R$&quot;\ #,##0;\-&quot;R$&quot;\ #,##0"/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</numFmts>
  <fonts count="25">
    <font>
      <sz val="10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Franklin Gothic Book"/>
      <family val="2"/>
      <scheme val="minor"/>
    </font>
    <font>
      <sz val="10"/>
      <color theme="1"/>
      <name val="Cambria"/>
      <family val="1"/>
      <scheme val="major"/>
    </font>
    <font>
      <u/>
      <sz val="10"/>
      <color theme="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u/>
      <sz val="10"/>
      <color theme="1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sz val="20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double">
        <color theme="4" tint="-0.499984740745262"/>
      </top>
      <bottom style="thin">
        <color theme="4" tint="-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7" fillId="0" borderId="1" xfId="4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4" fillId="0" borderId="0" xfId="1" applyFont="1" applyAlignment="1">
      <alignment horizontal="left" vertical="center"/>
    </xf>
    <xf numFmtId="0" fontId="7" fillId="0" borderId="1" xfId="4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3" applyAlignment="1">
      <alignment horizontal="left"/>
    </xf>
    <xf numFmtId="0" fontId="4" fillId="0" borderId="0" xfId="0" applyFont="1" applyAlignment="1">
      <alignment horizontal="left"/>
    </xf>
    <xf numFmtId="5" fontId="0" fillId="0" borderId="0" xfId="0" applyNumberFormat="1" applyAlignment="1">
      <alignment horizontal="left"/>
    </xf>
    <xf numFmtId="0" fontId="2" fillId="0" borderId="0" xfId="1" applyAlignment="1">
      <alignment horizontal="left" vertical="center"/>
    </xf>
    <xf numFmtId="0" fontId="0" fillId="0" borderId="2" xfId="0" applyBorder="1" applyAlignment="1">
      <alignment horizontal="left"/>
    </xf>
    <xf numFmtId="5" fontId="0" fillId="0" borderId="2" xfId="0" applyNumberForma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</cellXfs>
  <cellStyles count="49">
    <cellStyle name="20% - Ênfase1" xfId="26" builtinId="30" customBuiltin="1"/>
    <cellStyle name="20% - Ênfase2" xfId="30" builtinId="34" customBuiltin="1"/>
    <cellStyle name="20% - Ênfase3" xfId="34" builtinId="38" customBuiltin="1"/>
    <cellStyle name="20% - Ênfase4" xfId="38" builtinId="42" customBuiltin="1"/>
    <cellStyle name="20% - Ênfase5" xfId="42" builtinId="46" customBuiltin="1"/>
    <cellStyle name="20% - Ênfase6" xfId="46" builtinId="50" customBuiltin="1"/>
    <cellStyle name="40% - Ênfase1" xfId="27" builtinId="31" customBuiltin="1"/>
    <cellStyle name="40% - Ênfase2" xfId="31" builtinId="35" customBuiltin="1"/>
    <cellStyle name="40% - Ênfase3" xfId="35" builtinId="39" customBuiltin="1"/>
    <cellStyle name="40% - Ênfase4" xfId="39" builtinId="43" customBuiltin="1"/>
    <cellStyle name="40% - Ênfase5" xfId="43" builtinId="47" customBuiltin="1"/>
    <cellStyle name="40% - Ênfase6" xfId="47" builtinId="51" customBuiltin="1"/>
    <cellStyle name="60% - Ênfase1" xfId="28" builtinId="32" customBuiltin="1"/>
    <cellStyle name="60% - Ênfase2" xfId="32" builtinId="36" customBuiltin="1"/>
    <cellStyle name="60% - Ênfase3" xfId="36" builtinId="40" customBuiltin="1"/>
    <cellStyle name="60% - Ênfase4" xfId="40" builtinId="44" customBuiltin="1"/>
    <cellStyle name="60% - Ênfase5" xfId="44" builtinId="48" customBuiltin="1"/>
    <cellStyle name="60% - Ênfase6" xfId="48" builtinId="52" customBuiltin="1"/>
    <cellStyle name="Bom" xfId="13" builtinId="26" customBuiltin="1"/>
    <cellStyle name="Cálculo" xfId="18" builtinId="22" customBuiltin="1"/>
    <cellStyle name="Célula de Verificação" xfId="20" builtinId="23" customBuiltin="1"/>
    <cellStyle name="Célula Vinculada" xfId="19" builtinId="24" customBuiltin="1"/>
    <cellStyle name="Ênfase1" xfId="25" builtinId="29" customBuiltin="1"/>
    <cellStyle name="Ênfase2" xfId="29" builtinId="33" customBuiltin="1"/>
    <cellStyle name="Ênfase3" xfId="33" builtinId="37" customBuiltin="1"/>
    <cellStyle name="Ênfase4" xfId="37" builtinId="41" customBuiltin="1"/>
    <cellStyle name="Ênfase5" xfId="41" builtinId="45" customBuiltin="1"/>
    <cellStyle name="Ênfase6" xfId="45" builtinId="49" customBuiltin="1"/>
    <cellStyle name="Entrada" xfId="16" builtinId="20" customBuiltin="1"/>
    <cellStyle name="Hiperlink" xfId="3" builtinId="8" customBuiltin="1"/>
    <cellStyle name="Hiperlink Visitado" xfId="5" builtinId="9" customBuiltin="1"/>
    <cellStyle name="Incorreto" xfId="14" builtinId="27" customBuiltin="1"/>
    <cellStyle name="Moeda" xfId="8" builtinId="4" customBuiltin="1"/>
    <cellStyle name="Moeda [0]" xfId="9" builtinId="7" customBuiltin="1"/>
    <cellStyle name="Neutra" xfId="15" builtinId="28" customBuiltin="1"/>
    <cellStyle name="Normal" xfId="0" builtinId="0" customBuiltin="1"/>
    <cellStyle name="Nota" xfId="22" builtinId="10" customBuiltin="1"/>
    <cellStyle name="Porcentagem" xfId="10" builtinId="5" customBuiltin="1"/>
    <cellStyle name="Saída" xfId="17" builtinId="21" customBuiltin="1"/>
    <cellStyle name="Separador de milhares [0]" xfId="7" builtinId="6" customBuiltin="1"/>
    <cellStyle name="Texto de Aviso" xfId="21" builtinId="11" customBuiltin="1"/>
    <cellStyle name="Texto Explicativo" xfId="23" builtinId="53" customBuiltin="1"/>
    <cellStyle name="Título" xfId="1" builtinId="15" customBuiltin="1"/>
    <cellStyle name="Título 1" xfId="2" builtinId="16" customBuiltin="1"/>
    <cellStyle name="Título 2" xfId="4" builtinId="17" customBuiltin="1"/>
    <cellStyle name="Título 3" xfId="11" builtinId="18" customBuiltin="1"/>
    <cellStyle name="Título 4" xfId="12" builtinId="19" customBuiltin="1"/>
    <cellStyle name="Total" xfId="24" builtinId="25" customBuiltin="1"/>
    <cellStyle name="Vírgula" xfId="6" builtinId="3" customBuiltin="1"/>
  </cellStyles>
  <dxfs count="114">
    <dxf>
      <alignment horizontal="left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rgb="FF2F2B20"/>
        <name val="Franklin Gothic Book"/>
        <scheme val="none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  <alignment horizontal="left" textRotation="0" indent="0" justifyLastLine="0" shrinkToFit="0" readingOrder="0"/>
    </dxf>
    <dxf>
      <numFmt numFmtId="9" formatCode="&quot;R$&quot;\ #,##0;\-&quot;R$&quot;\ #,##0"/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&quot;R$&quot;\ #,##0;\-&quot;R$&quot;\ #,##0"/>
      <alignment horizontal="left" textRotation="0" indent="0" justifyLastLine="0" shrinkToFit="0" readingOrder="0"/>
    </dxf>
    <dxf>
      <numFmt numFmtId="9" formatCode="&quot;R$&quot;\ #,##0;\-&quot;R$&quot;\ #,##0"/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&quot;R$&quot;\ #,##0;\-&quot;R$&quot;\ #,##0"/>
      <alignment horizontal="left" textRotation="0" indent="0" justifyLastLine="0" shrinkToFit="0" readingOrder="0"/>
    </dxf>
    <dxf>
      <numFmt numFmtId="9" formatCode="&quot;R$&quot;\ #,##0;\-&quot;R$&quot;\ #,##0"/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&quot;R$&quot;\ #,##0;\-&quot;R$&quot;\ #,##0"/>
      <alignment horizontal="left" textRotation="0" indent="0" justifyLastLine="0" shrinkToFit="0" readingOrder="0"/>
    </dxf>
    <dxf>
      <numFmt numFmtId="9" formatCode="&quot;R$&quot;\ #,##0;\-&quot;R$&quot;\ #,##0"/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&quot;R$&quot;\ #,##0;\-&quot;R$&quot;\ #,##0"/>
      <alignment horizontal="left" textRotation="0" indent="0" justifyLastLine="0" shrinkToFit="0" readingOrder="0"/>
    </dxf>
    <dxf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rgb="FF2F2B20"/>
        <name val="Franklin Gothic Book"/>
        <scheme val="none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  <alignment horizontal="left" textRotation="0" indent="0" justifyLastLine="0" shrinkToFit="0" readingOrder="0"/>
    </dxf>
    <dxf>
      <numFmt numFmtId="9" formatCode="&quot;R$&quot;\ #,##0;\-&quot;R$&quot;\ #,##0"/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&quot;R$&quot;\ #,##0;\-&quot;R$&quot;\ #,##0"/>
      <alignment horizontal="left" textRotation="0" indent="0" justifyLastLine="0" shrinkToFit="0" readingOrder="0"/>
    </dxf>
    <dxf>
      <numFmt numFmtId="9" formatCode="&quot;R$&quot;\ #,##0;\-&quot;R$&quot;\ #,##0"/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&quot;R$&quot;\ #,##0;\-&quot;R$&quot;\ #,##0"/>
      <alignment horizontal="left" textRotation="0" indent="0" justifyLastLine="0" shrinkToFit="0" readingOrder="0"/>
    </dxf>
    <dxf>
      <numFmt numFmtId="9" formatCode="&quot;R$&quot;\ #,##0;\-&quot;R$&quot;\ #,##0"/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&quot;R$&quot;\ #,##0;\-&quot;R$&quot;\ #,##0"/>
      <alignment horizontal="left" textRotation="0" indent="0" justifyLastLine="0" shrinkToFit="0" readingOrder="0"/>
    </dxf>
    <dxf>
      <numFmt numFmtId="9" formatCode="&quot;R$&quot;\ #,##0;\-&quot;R$&quot;\ #,##0"/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&quot;R$&quot;\ #,##0;\-&quot;R$&quot;\ #,##0"/>
      <alignment horizontal="left" textRotation="0" indent="0" justifyLastLine="0" shrinkToFit="0" readingOrder="0"/>
    </dxf>
    <dxf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rgb="FF2F2B20"/>
        <name val="Franklin Gothic Book"/>
        <scheme val="none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  <alignment horizontal="left" textRotation="0" indent="0" justifyLastLine="0" shrinkToFit="0" readingOrder="0"/>
    </dxf>
    <dxf>
      <numFmt numFmtId="9" formatCode="&quot;R$&quot;\ #,##0;\-&quot;R$&quot;\ #,##0"/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&quot;R$&quot;\ #,##0;\-&quot;R$&quot;\ #,##0"/>
      <alignment horizontal="left" textRotation="0" indent="0" justifyLastLine="0" shrinkToFit="0" readingOrder="0"/>
    </dxf>
    <dxf>
      <numFmt numFmtId="9" formatCode="&quot;R$&quot;\ #,##0;\-&quot;R$&quot;\ #,##0"/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&quot;R$&quot;\ #,##0;\-&quot;R$&quot;\ #,##0"/>
      <alignment horizontal="left" textRotation="0" indent="0" justifyLastLine="0" shrinkToFit="0" readingOrder="0"/>
    </dxf>
    <dxf>
      <numFmt numFmtId="9" formatCode="&quot;R$&quot;\ #,##0;\-&quot;R$&quot;\ #,##0"/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&quot;R$&quot;\ #,##0;\-&quot;R$&quot;\ #,##0"/>
      <alignment horizontal="left" textRotation="0" indent="0" justifyLastLine="0" shrinkToFit="0" readingOrder="0"/>
    </dxf>
    <dxf>
      <numFmt numFmtId="9" formatCode="&quot;R$&quot;\ #,##0;\-&quot;R$&quot;\ #,##0"/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&quot;R$&quot;\ #,##0;\-&quot;R$&quot;\ #,##0"/>
      <alignment horizontal="left" textRotation="0" indent="0" justifyLastLine="0" shrinkToFit="0" readingOrder="0"/>
    </dxf>
    <dxf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rgb="FF2F2B20"/>
        <name val="Franklin Gothic Book"/>
        <scheme val="none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  <alignment horizontal="left" textRotation="0" indent="0" justifyLastLine="0" shrinkToFit="0" readingOrder="0"/>
    </dxf>
    <dxf>
      <numFmt numFmtId="9" formatCode="&quot;R$&quot;\ #,##0;\-&quot;R$&quot;\ #,##0"/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&quot;R$&quot;\ #,##0;\-&quot;R$&quot;\ #,##0"/>
      <alignment horizontal="left" textRotation="0" indent="0" justifyLastLine="0" shrinkToFit="0" readingOrder="0"/>
    </dxf>
    <dxf>
      <numFmt numFmtId="9" formatCode="&quot;R$&quot;\ #,##0;\-&quot;R$&quot;\ #,##0"/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&quot;R$&quot;\ #,##0;\-&quot;R$&quot;\ #,##0"/>
      <alignment horizontal="left" textRotation="0" indent="0" justifyLastLine="0" shrinkToFit="0" readingOrder="0"/>
    </dxf>
    <dxf>
      <numFmt numFmtId="9" formatCode="&quot;R$&quot;\ #,##0;\-&quot;R$&quot;\ #,##0"/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&quot;R$&quot;\ #,##0;\-&quot;R$&quot;\ #,##0"/>
      <alignment horizontal="left" textRotation="0" indent="0" justifyLastLine="0" shrinkToFit="0" readingOrder="0"/>
    </dxf>
    <dxf>
      <numFmt numFmtId="9" formatCode="&quot;R$&quot;\ #,##0;\-&quot;R$&quot;\ #,##0"/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&quot;R$&quot;\ #,##0;\-&quot;R$&quot;\ #,##0"/>
      <alignment horizontal="left" textRotation="0" indent="0" justifyLastLine="0" shrinkToFit="0" readingOrder="0"/>
    </dxf>
    <dxf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rgb="FF2F2B20"/>
        <name val="Franklin Gothic Book"/>
        <scheme val="none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  <alignment horizontal="left" textRotation="0" indent="0" justifyLastLine="0" shrinkToFit="0" readingOrder="0"/>
    </dxf>
    <dxf>
      <numFmt numFmtId="9" formatCode="&quot;R$&quot;\ #,##0;\-&quot;R$&quot;\ #,##0"/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&quot;R$&quot;\ #,##0;\-&quot;R$&quot;\ #,##0"/>
      <alignment horizontal="left" textRotation="0" indent="0" justifyLastLine="0" shrinkToFit="0" readingOrder="0"/>
    </dxf>
    <dxf>
      <numFmt numFmtId="9" formatCode="&quot;R$&quot;\ #,##0;\-&quot;R$&quot;\ #,##0"/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&quot;R$&quot;\ #,##0;\-&quot;R$&quot;\ #,##0"/>
      <alignment horizontal="left" textRotation="0" indent="0" justifyLastLine="0" shrinkToFit="0" readingOrder="0"/>
    </dxf>
    <dxf>
      <numFmt numFmtId="9" formatCode="&quot;R$&quot;\ #,##0;\-&quot;R$&quot;\ #,##0"/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&quot;R$&quot;\ #,##0;\-&quot;R$&quot;\ #,##0"/>
      <alignment horizontal="left" textRotation="0" indent="0" justifyLastLine="0" shrinkToFit="0" readingOrder="0"/>
    </dxf>
    <dxf>
      <numFmt numFmtId="9" formatCode="&quot;R$&quot;\ #,##0;\-&quot;R$&quot;\ #,##0"/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&quot;R$&quot;\ #,##0;\-&quot;R$&quot;\ #,##0"/>
      <alignment horizontal="left" textRotation="0" indent="0" justifyLastLine="0" shrinkToFit="0" readingOrder="0"/>
    </dxf>
    <dxf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  <alignment horizontal="left" textRotation="0" indent="0" justifyLastLine="0" shrinkToFit="0" readingOrder="0"/>
    </dxf>
    <dxf>
      <numFmt numFmtId="9" formatCode="&quot;R$&quot;\ #,##0;\-&quot;R$&quot;\ #,##0"/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&quot;R$&quot;\ #,##0;\-&quot;R$&quot;\ #,##0"/>
      <alignment horizontal="left" textRotation="0" indent="0" justifyLastLine="0" shrinkToFit="0" readingOrder="0"/>
    </dxf>
    <dxf>
      <numFmt numFmtId="9" formatCode="&quot;R$&quot;\ #,##0;\-&quot;R$&quot;\ #,##0"/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&quot;R$&quot;\ #,##0;\-&quot;R$&quot;\ #,##0"/>
      <alignment horizontal="left" textRotation="0" indent="0" justifyLastLine="0" shrinkToFit="0" readingOrder="0"/>
    </dxf>
    <dxf>
      <numFmt numFmtId="9" formatCode="&quot;R$&quot;\ #,##0;\-&quot;R$&quot;\ #,##0"/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&quot;R$&quot;\ #,##0;\-&quot;R$&quot;\ #,##0"/>
      <alignment horizontal="left" textRotation="0" indent="0" justifyLastLine="0" shrinkToFit="0" readingOrder="0"/>
    </dxf>
    <dxf>
      <numFmt numFmtId="9" formatCode="&quot;R$&quot;\ #,##0;\-&quot;R$&quot;\ #,##0"/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&quot;R$&quot;\ #,##0;\-&quot;R$&quot;\ #,##0"/>
      <alignment horizontal="left" textRotation="0" indent="0" justifyLastLine="0" shrinkToFit="0" readingOrder="0"/>
    </dxf>
    <dxf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alignment horizontal="left" textRotation="0" indent="0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border>
        <top style="double">
          <color rgb="FF515933"/>
        </top>
      </border>
    </dxf>
    <dxf>
      <border>
        <top style="double">
          <color rgb="FF515933"/>
        </top>
      </border>
    </dxf>
    <dxf>
      <border>
        <top style="double">
          <color rgb="FF515933"/>
        </top>
      </border>
    </dxf>
    <dxf>
      <border>
        <top style="double">
          <color rgb="FF515933"/>
        </top>
      </border>
    </dxf>
    <dxf>
      <border>
        <top style="double">
          <color rgb="FF515933"/>
        </top>
      </border>
    </dxf>
    <dxf>
      <border>
        <top style="double">
          <color theme="4" tint="-0.499984740745262"/>
        </top>
      </border>
    </dxf>
    <dxf>
      <fill>
        <patternFill>
          <bgColor theme="4" tint="0.79998168889431442"/>
        </patternFill>
      </fill>
    </dxf>
    <dxf>
      <font>
        <b/>
        <i val="0"/>
        <color theme="4" tint="-0.499984740745262"/>
      </font>
      <border>
        <top style="double">
          <color theme="4"/>
        </top>
      </border>
    </dxf>
    <dxf>
      <font>
        <b/>
        <i val="0"/>
        <color theme="3"/>
      </font>
    </dxf>
    <dxf>
      <font>
        <color theme="3"/>
      </font>
      <border>
        <bottom style="thin">
          <color theme="0" tint="-0.24994659260841701"/>
        </bottom>
      </border>
    </dxf>
    <dxf>
      <font>
        <b/>
        <color theme="6" tint="-0.249977111117893"/>
      </font>
      <fill>
        <patternFill patternType="solid">
          <fgColor theme="6" tint="0.59999389629810485"/>
          <bgColor theme="6" tint="0.59999389629810485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3"/>
      </font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/>
        <sz val="10"/>
        <color theme="3"/>
        <name val="Cambria"/>
        <scheme val="major"/>
      </font>
      <border>
        <vertical/>
        <horizontal/>
      </border>
    </dxf>
    <dxf>
      <font>
        <color theme="1"/>
      </font>
      <border>
        <vertical/>
        <horizontal/>
      </border>
    </dxf>
  </dxfs>
  <tableStyles count="3" defaultTableStyle="TableStyleMedium2" defaultPivotStyle="Family Budget PivotTable">
    <tableStyle name="Family Budget" pivot="0" table="0" count="10">
      <tableStyleElement type="wholeTable" dxfId="113"/>
      <tableStyleElement type="headerRow" dxfId="112"/>
    </tableStyle>
    <tableStyle name="Family Budget PivotTable" table="0" count="5">
      <tableStyleElement type="wholeTable" dxfId="111"/>
      <tableStyleElement type="headerRow" dxfId="110"/>
      <tableStyleElement type="totalRow" dxfId="109"/>
      <tableStyleElement type="firstRowStripe" dxfId="108"/>
      <tableStyleElement type="pageFieldLabels" dxfId="107"/>
    </tableStyle>
    <tableStyle name="Family Budget Table Style" pivot="0" count="4">
      <tableStyleElement type="wholeTable" dxfId="106"/>
      <tableStyleElement type="headerRow" dxfId="105"/>
      <tableStyleElement type="totalRow" dxfId="104"/>
      <tableStyleElement type="firstRowStripe" dxfId="103"/>
    </tableStyle>
  </tableStyle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9389629810485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Family Budget">
        <x14:slicerStyle name="Family Budget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etalhesDoOrçamento" displayName="DetalhesDoOrçamento" ref="B3:G43" totalsRowCount="1" headerRowDxfId="77" dataDxfId="75" totalsRowDxfId="76" totalsRowBorderDxfId="102">
  <autoFilter ref="B3:G42"/>
  <tableColumns count="6">
    <tableColumn id="2" name="Descrição" totalsRowLabel="Total" dataDxfId="89" totalsRowDxfId="88"/>
    <tableColumn id="1" name="Categoria" dataDxfId="87" totalsRowDxfId="86"/>
    <tableColumn id="3" name="Custo previsto" totalsRowFunction="sum" dataDxfId="85" totalsRowDxfId="84"/>
    <tableColumn id="4" name="Custo Real" totalsRowFunction="sum" dataDxfId="83" totalsRowDxfId="82"/>
    <tableColumn id="5" name="Diferença" totalsRowFunction="sum" dataDxfId="81" totalsRowDxfId="80">
      <calculatedColumnFormula>DetalhesDoOrçamento[[#This Row],[Custo previsto]]-DetalhesDoOrçamento[[#This Row],[Custo Real]]</calculatedColumnFormula>
    </tableColumn>
    <tableColumn id="6" name="Visão geral de custo real" dataDxfId="79" totalsRowDxfId="78">
      <calculatedColumnFormula>DetalhesDoOrçamento[[#This Row],[Custo Real]]</calculatedColumnFormula>
    </tableColumn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Summary="Selecione &quot;Categoria de despesas mensais&quot; e insira descrição, custos reais e projetados nesta tabela. Os itens Diferença e Total são calculados automaticamente, e a barra Visão geral do custo real é atualizada automaticamente."/>
    </ext>
  </extLst>
</table>
</file>

<file path=xl/tables/table2.xml><?xml version="1.0" encoding="utf-8"?>
<table xmlns="http://schemas.openxmlformats.org/spreadsheetml/2006/main" id="2" name="DetalhesDoOrçamento3" displayName="DetalhesDoOrçamento3" ref="B3:G14" totalsRowCount="1" headerRowDxfId="62" dataDxfId="60" totalsRowDxfId="61" totalsRowBorderDxfId="101">
  <autoFilter ref="B3:G13"/>
  <tableColumns count="6">
    <tableColumn id="2" name="Descrição" totalsRowLabel="Total" dataDxfId="74" totalsRowDxfId="73"/>
    <tableColumn id="1" name="Categoria" dataDxfId="72" totalsRowDxfId="71"/>
    <tableColumn id="3" name="Custo previsto" totalsRowFunction="sum" dataDxfId="70" totalsRowDxfId="69"/>
    <tableColumn id="4" name="Custo Real" totalsRowFunction="sum" dataDxfId="68" totalsRowDxfId="67"/>
    <tableColumn id="5" name="Diferença" totalsRowFunction="sum" dataDxfId="66" totalsRowDxfId="65">
      <calculatedColumnFormula>DetalhesDoOrçamento3[[#This Row],[Custo previsto]]-DetalhesDoOrçamento3[[#This Row],[Custo Real]]</calculatedColumnFormula>
    </tableColumn>
    <tableColumn id="6" name="Visão geral de custo real" dataDxfId="64" totalsRowDxfId="63">
      <calculatedColumnFormula>DetalhesDoOrçamento3[[#This Row],[Custo Real]]</calculatedColumnFormula>
    </tableColumn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Summary="Selecione &quot;Categoria de despesas mensais&quot; e insira descrição, custos reais e projetados nesta tabela. Os itens Diferença e Total são calculados automaticamente, e a barra Visão geral do custo real é atualizada automaticamente."/>
    </ext>
  </extLst>
</table>
</file>

<file path=xl/tables/table3.xml><?xml version="1.0" encoding="utf-8"?>
<table xmlns="http://schemas.openxmlformats.org/spreadsheetml/2006/main" id="3" name="DetalhesDoOrçamento34" displayName="DetalhesDoOrçamento34" ref="B3:G16" totalsRowCount="1" headerRowDxfId="47" dataDxfId="45" totalsRowDxfId="46" totalsRowBorderDxfId="100">
  <autoFilter ref="B3:G15"/>
  <tableColumns count="6">
    <tableColumn id="2" name="Descrição" totalsRowLabel="Total" dataDxfId="59" totalsRowDxfId="58"/>
    <tableColumn id="1" name="Categoria" dataDxfId="57" totalsRowDxfId="56"/>
    <tableColumn id="3" name="Custo previsto" totalsRowFunction="sum" dataDxfId="55" totalsRowDxfId="54"/>
    <tableColumn id="4" name="Custo Real" totalsRowFunction="sum" dataDxfId="53" totalsRowDxfId="52"/>
    <tableColumn id="5" name="Diferença" totalsRowFunction="sum" dataDxfId="51" totalsRowDxfId="50">
      <calculatedColumnFormula>DetalhesDoOrçamento34[[#This Row],[Custo previsto]]-DetalhesDoOrçamento34[[#This Row],[Custo Real]]</calculatedColumnFormula>
    </tableColumn>
    <tableColumn id="6" name="Visão geral de custo real" dataDxfId="49" totalsRowDxfId="48">
      <calculatedColumnFormula>DetalhesDoOrçamento34[[#This Row],[Custo Real]]</calculatedColumnFormula>
    </tableColumn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Summary="Selecione &quot;Categoria de despesas mensais&quot; e insira descrição, custos reais e projetados nesta tabela. Os itens Diferença e Total são calculados automaticamente, e a barra Visão geral do custo real é atualizada automaticamente."/>
    </ext>
  </extLst>
</table>
</file>

<file path=xl/tables/table4.xml><?xml version="1.0" encoding="utf-8"?>
<table xmlns="http://schemas.openxmlformats.org/spreadsheetml/2006/main" id="4" name="DetalhesDoOrçamento345" displayName="DetalhesDoOrçamento345" ref="B3:G15" totalsRowCount="1" headerRowDxfId="32" dataDxfId="30" totalsRowDxfId="31" totalsRowBorderDxfId="99">
  <autoFilter ref="B3:G14"/>
  <tableColumns count="6">
    <tableColumn id="2" name="Descrição" totalsRowLabel="Total" dataDxfId="44" totalsRowDxfId="43"/>
    <tableColumn id="1" name="Categoria" dataDxfId="42" totalsRowDxfId="41"/>
    <tableColumn id="3" name="Custo previsto" totalsRowFunction="sum" dataDxfId="40" totalsRowDxfId="39"/>
    <tableColumn id="4" name="Custo Real" totalsRowFunction="sum" dataDxfId="38" totalsRowDxfId="37"/>
    <tableColumn id="5" name="Diferença" totalsRowFunction="sum" dataDxfId="36" totalsRowDxfId="35">
      <calculatedColumnFormula>DetalhesDoOrçamento345[[#This Row],[Custo previsto]]-DetalhesDoOrçamento345[[#This Row],[Custo Real]]</calculatedColumnFormula>
    </tableColumn>
    <tableColumn id="6" name="Visão geral de custo real" dataDxfId="34" totalsRowDxfId="33">
      <calculatedColumnFormula>DetalhesDoOrçamento345[[#This Row],[Custo Real]]</calculatedColumnFormula>
    </tableColumn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Summary="Selecione &quot;Categoria de despesas mensais&quot; e insira descrição, custos reais e projetados nesta tabela. Os itens Diferença e Total são calculados automaticamente, e a barra Visão geral do custo real é atualizada automaticamente."/>
    </ext>
  </extLst>
</table>
</file>

<file path=xl/tables/table5.xml><?xml version="1.0" encoding="utf-8"?>
<table xmlns="http://schemas.openxmlformats.org/spreadsheetml/2006/main" id="5" name="DetalhesDoOrçamento3456" displayName="DetalhesDoOrçamento3456" ref="B3:G15" totalsRowCount="1" headerRowDxfId="17" dataDxfId="15" totalsRowDxfId="16" totalsRowBorderDxfId="98">
  <autoFilter ref="B3:G14"/>
  <tableColumns count="6">
    <tableColumn id="2" name="Descrição" totalsRowLabel="Total" dataDxfId="29" totalsRowDxfId="28"/>
    <tableColumn id="1" name="Categoria" dataDxfId="27" totalsRowDxfId="26"/>
    <tableColumn id="3" name="Custo previsto" totalsRowFunction="sum" dataDxfId="25" totalsRowDxfId="24"/>
    <tableColumn id="4" name="Custo Real" totalsRowFunction="sum" dataDxfId="23" totalsRowDxfId="22"/>
    <tableColumn id="5" name="Diferença" totalsRowFunction="sum" dataDxfId="21" totalsRowDxfId="20">
      <calculatedColumnFormula>DetalhesDoOrçamento3456[[#This Row],[Custo previsto]]-DetalhesDoOrçamento3456[[#This Row],[Custo Real]]</calculatedColumnFormula>
    </tableColumn>
    <tableColumn id="6" name="Visão geral de custo real" dataDxfId="19" totalsRowDxfId="18">
      <calculatedColumnFormula>DetalhesDoOrçamento3456[[#This Row],[Custo Real]]</calculatedColumnFormula>
    </tableColumn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Summary="Selecione &quot;Categoria de despesas mensais&quot; e insira descrição, custos reais e projetados nesta tabela. Os itens Diferença e Total são calculados automaticamente, e a barra Visão geral do custo real é atualizada automaticamente."/>
    </ext>
  </extLst>
</table>
</file>

<file path=xl/tables/table6.xml><?xml version="1.0" encoding="utf-8"?>
<table xmlns="http://schemas.openxmlformats.org/spreadsheetml/2006/main" id="6" name="DetalhesDoOrçamento34567" displayName="DetalhesDoOrçamento34567" ref="B3:G26" totalsRowCount="1" headerRowDxfId="2" dataDxfId="0" totalsRowDxfId="1" totalsRowBorderDxfId="97">
  <autoFilter ref="B3:G25"/>
  <tableColumns count="6">
    <tableColumn id="2" name="Descrição" totalsRowLabel="Total" dataDxfId="14" totalsRowDxfId="13"/>
    <tableColumn id="1" name="Categoria" dataDxfId="12" totalsRowDxfId="11"/>
    <tableColumn id="3" name="Custo previsto" totalsRowFunction="sum" dataDxfId="10" totalsRowDxfId="9"/>
    <tableColumn id="4" name="Custo Real" totalsRowFunction="sum" dataDxfId="8" totalsRowDxfId="7"/>
    <tableColumn id="5" name="Diferença" totalsRowFunction="sum" dataDxfId="6" totalsRowDxfId="5">
      <calculatedColumnFormula>DetalhesDoOrçamento34567[[#This Row],[Custo previsto]]-DetalhesDoOrçamento34567[[#This Row],[Custo Real]]</calculatedColumnFormula>
    </tableColumn>
    <tableColumn id="6" name="Visão geral de custo real" dataDxfId="4" totalsRowDxfId="3">
      <calculatedColumnFormula>DetalhesDoOrçamento34567[[#This Row],[Custo Real]]</calculatedColumnFormula>
    </tableColumn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Summary="Selecione &quot;Categoria de despesas mensais&quot; e insira descrição, custos reais e projetados nesta tabela. Os itens Diferença e Total são calculados automaticamente, e a barra Visão geral do custo real é atualizada automaticamente."/>
    </ext>
  </extLst>
</table>
</file>

<file path=xl/theme/theme1.xml><?xml version="1.0" encoding="utf-8"?>
<a:theme xmlns:a="http://schemas.openxmlformats.org/drawingml/2006/main" name="3_fambudget_cal">
  <a:themeElements>
    <a:clrScheme name="Custom 10">
      <a:dk1>
        <a:srgbClr val="2F2B20"/>
      </a:dk1>
      <a:lt1>
        <a:srgbClr val="FFFFFF"/>
      </a:lt1>
      <a:dk2>
        <a:srgbClr val="60594E"/>
      </a:dk2>
      <a:lt2>
        <a:srgbClr val="F7F6E4"/>
      </a:lt2>
      <a:accent1>
        <a:srgbClr val="9DAB6D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Custom 7">
      <a:majorFont>
        <a:latin typeface="Cambr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352"/>
  <sheetViews>
    <sheetView showGridLines="0" zoomScale="55" zoomScaleNormal="55" workbookViewId="0">
      <pane ySplit="3" topLeftCell="A4" activePane="bottomLeft" state="frozen"/>
      <selection pane="bottomLeft" activeCell="J47" sqref="B1:Q47"/>
    </sheetView>
  </sheetViews>
  <sheetFormatPr defaultRowHeight="12.75"/>
  <cols>
    <col min="1" max="1" width="2.5703125" style="1" customWidth="1"/>
    <col min="2" max="2" width="26.7109375" customWidth="1"/>
    <col min="3" max="3" width="26.42578125" customWidth="1"/>
    <col min="4" max="4" width="16.28515625" customWidth="1"/>
    <col min="5" max="6" width="13.28515625" customWidth="1"/>
    <col min="7" max="7" width="29.85546875" customWidth="1"/>
    <col min="8" max="8" width="2.5703125" customWidth="1"/>
  </cols>
  <sheetData>
    <row r="1" spans="1:17" ht="81" customHeight="1">
      <c r="B1" s="5" t="s">
        <v>100</v>
      </c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7"/>
      <c r="O1" s="7"/>
      <c r="P1" s="7"/>
      <c r="Q1" s="7"/>
    </row>
    <row r="2" spans="1:17" ht="46.5" customHeight="1" thickBot="1">
      <c r="A2" s="2" t="str">
        <f>B5</f>
        <v xml:space="preserve">Atividades extracurriculares </v>
      </c>
      <c r="B2" s="3" t="s">
        <v>41</v>
      </c>
      <c r="C2" s="3"/>
      <c r="D2" s="3"/>
      <c r="E2" s="3"/>
      <c r="F2" s="8" t="s">
        <v>38</v>
      </c>
      <c r="G2" s="8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5.5" customHeight="1" thickTop="1">
      <c r="A3" s="1" t="s">
        <v>40</v>
      </c>
      <c r="B3" s="9" t="s">
        <v>14</v>
      </c>
      <c r="C3" s="9" t="s">
        <v>1</v>
      </c>
      <c r="D3" s="9" t="s">
        <v>36</v>
      </c>
      <c r="E3" s="9" t="s">
        <v>37</v>
      </c>
      <c r="F3" s="9" t="s">
        <v>0</v>
      </c>
      <c r="G3" s="9" t="s">
        <v>39</v>
      </c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6.5" customHeight="1">
      <c r="B4" s="7" t="s">
        <v>16</v>
      </c>
      <c r="C4" s="7" t="s">
        <v>2</v>
      </c>
      <c r="D4" s="10">
        <v>1000</v>
      </c>
      <c r="E4" s="10">
        <v>1000</v>
      </c>
      <c r="F4" s="10">
        <f>DetalhesDoOrçamento[[#This Row],[Custo previsto]]-DetalhesDoOrçamento[[#This Row],[Custo Real]]</f>
        <v>0</v>
      </c>
      <c r="G4" s="10">
        <f>DetalhesDoOrçamento[[#This Row],[Custo Real]]</f>
        <v>1000</v>
      </c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6.5" customHeight="1">
      <c r="B5" s="7" t="s">
        <v>43</v>
      </c>
      <c r="C5" s="7" t="s">
        <v>2</v>
      </c>
      <c r="D5" s="10">
        <v>300</v>
      </c>
      <c r="E5" s="10">
        <v>300</v>
      </c>
      <c r="F5" s="10">
        <f>DetalhesDoOrçamento[[#This Row],[Custo previsto]]-DetalhesDoOrçamento[[#This Row],[Custo Real]]</f>
        <v>0</v>
      </c>
      <c r="G5" s="10">
        <f>DetalhesDoOrçamento[[#This Row],[Custo Real]]</f>
        <v>300</v>
      </c>
      <c r="H5" s="7"/>
      <c r="I5" s="7"/>
      <c r="J5" s="7"/>
      <c r="K5" s="11"/>
      <c r="L5" s="11"/>
      <c r="M5" s="11"/>
      <c r="N5" s="11"/>
      <c r="O5" s="11"/>
      <c r="P5" s="11"/>
      <c r="Q5" s="7"/>
    </row>
    <row r="6" spans="1:17" ht="16.5" customHeight="1">
      <c r="B6" s="7" t="s">
        <v>15</v>
      </c>
      <c r="C6" s="7" t="s">
        <v>2</v>
      </c>
      <c r="D6" s="10">
        <v>0</v>
      </c>
      <c r="E6" s="10">
        <v>0</v>
      </c>
      <c r="F6" s="10">
        <f>DetalhesDoOrçamento[[#This Row],[Custo previsto]]-DetalhesDoOrçamento[[#This Row],[Custo Real]]</f>
        <v>0</v>
      </c>
      <c r="G6" s="10">
        <f>DetalhesDoOrçamento[[#This Row],[Custo Real]]</f>
        <v>0</v>
      </c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6.5" customHeight="1">
      <c r="B7" s="7" t="s">
        <v>42</v>
      </c>
      <c r="C7" s="7" t="s">
        <v>2</v>
      </c>
      <c r="D7" s="10">
        <v>300</v>
      </c>
      <c r="E7" s="10">
        <v>300</v>
      </c>
      <c r="F7" s="10">
        <f>DetalhesDoOrçamento[[#This Row],[Custo previsto]]-DetalhesDoOrçamento[[#This Row],[Custo Real]]</f>
        <v>0</v>
      </c>
      <c r="G7" s="10">
        <f>DetalhesDoOrçamento[[#This Row],[Custo Real]]</f>
        <v>300</v>
      </c>
      <c r="H7" s="7"/>
      <c r="I7" s="7"/>
      <c r="J7" s="4"/>
      <c r="K7" s="4"/>
      <c r="L7" s="4"/>
      <c r="M7" s="4"/>
      <c r="N7" s="4"/>
      <c r="O7" s="4"/>
      <c r="P7" s="4"/>
      <c r="Q7" s="4"/>
    </row>
    <row r="8" spans="1:17" ht="16.5" customHeight="1">
      <c r="B8" s="7" t="s">
        <v>44</v>
      </c>
      <c r="C8" s="7" t="s">
        <v>3</v>
      </c>
      <c r="D8" s="10">
        <v>100</v>
      </c>
      <c r="E8" s="10">
        <v>100</v>
      </c>
      <c r="F8" s="10">
        <f>DetalhesDoOrçamento[[#This Row],[Custo previsto]]-DetalhesDoOrçamento[[#This Row],[Custo Real]]</f>
        <v>0</v>
      </c>
      <c r="G8" s="10">
        <f>DetalhesDoOrçamento[[#This Row],[Custo Real]]</f>
        <v>100</v>
      </c>
      <c r="H8" s="7"/>
      <c r="I8" s="7"/>
      <c r="J8" s="4"/>
      <c r="K8" s="4"/>
      <c r="L8" s="4"/>
      <c r="M8" s="4"/>
      <c r="N8" s="4"/>
      <c r="O8" s="4"/>
      <c r="P8" s="4"/>
      <c r="Q8" s="4"/>
    </row>
    <row r="9" spans="1:17" ht="16.5" customHeight="1">
      <c r="B9" s="7" t="s">
        <v>45</v>
      </c>
      <c r="C9" s="7" t="s">
        <v>3</v>
      </c>
      <c r="D9" s="10">
        <v>100</v>
      </c>
      <c r="E9" s="10">
        <v>50</v>
      </c>
      <c r="F9" s="10">
        <f>DetalhesDoOrçamento[[#This Row],[Custo previsto]]-DetalhesDoOrçamento[[#This Row],[Custo Real]]</f>
        <v>50</v>
      </c>
      <c r="G9" s="10">
        <f>DetalhesDoOrçamento[[#This Row],[Custo Real]]</f>
        <v>50</v>
      </c>
      <c r="H9" s="7"/>
      <c r="I9" s="7"/>
      <c r="J9" s="4"/>
      <c r="K9" s="4"/>
      <c r="L9" s="4"/>
      <c r="M9" s="4"/>
      <c r="N9" s="4"/>
      <c r="O9" s="4"/>
      <c r="P9" s="4"/>
      <c r="Q9" s="4"/>
    </row>
    <row r="10" spans="1:17" ht="16.5" customHeight="1">
      <c r="B10" s="7" t="s">
        <v>46</v>
      </c>
      <c r="C10" s="7" t="s">
        <v>3</v>
      </c>
      <c r="D10" s="10">
        <v>50</v>
      </c>
      <c r="E10" s="10">
        <v>28</v>
      </c>
      <c r="F10" s="10">
        <f>DetalhesDoOrçamento[[#This Row],[Custo previsto]]-DetalhesDoOrçamento[[#This Row],[Custo Real]]</f>
        <v>22</v>
      </c>
      <c r="G10" s="10">
        <f>DetalhesDoOrçamento[[#This Row],[Custo Real]]</f>
        <v>28</v>
      </c>
      <c r="H10" s="7"/>
      <c r="I10" s="7"/>
      <c r="J10" s="4"/>
      <c r="K10" s="4"/>
      <c r="L10" s="4"/>
      <c r="M10" s="4"/>
      <c r="N10" s="4"/>
      <c r="O10" s="4"/>
      <c r="P10" s="4"/>
      <c r="Q10" s="4"/>
    </row>
    <row r="11" spans="1:17" ht="16.5" customHeight="1">
      <c r="B11" s="7" t="s">
        <v>47</v>
      </c>
      <c r="C11" s="7" t="s">
        <v>3</v>
      </c>
      <c r="D11" s="10">
        <v>100</v>
      </c>
      <c r="E11" s="10">
        <v>100</v>
      </c>
      <c r="F11" s="10">
        <f>DetalhesDoOrçamento[[#This Row],[Custo previsto]]-DetalhesDoOrçamento[[#This Row],[Custo Real]]</f>
        <v>0</v>
      </c>
      <c r="G11" s="10">
        <f>DetalhesDoOrçamento[[#This Row],[Custo Real]]</f>
        <v>100</v>
      </c>
      <c r="H11" s="7"/>
      <c r="I11" s="7"/>
      <c r="J11" s="4"/>
      <c r="K11" s="4"/>
      <c r="L11" s="4"/>
      <c r="M11" s="4"/>
      <c r="N11" s="4"/>
      <c r="O11" s="4"/>
      <c r="P11" s="4"/>
      <c r="Q11" s="4"/>
    </row>
    <row r="12" spans="1:17" ht="16.5" customHeight="1">
      <c r="B12" s="7" t="s">
        <v>17</v>
      </c>
      <c r="C12" s="7" t="s">
        <v>3</v>
      </c>
      <c r="D12" s="10">
        <v>90</v>
      </c>
      <c r="E12" s="10">
        <v>0</v>
      </c>
      <c r="F12" s="10">
        <f>DetalhesDoOrçamento[[#This Row],[Custo previsto]]-DetalhesDoOrçamento[[#This Row],[Custo Real]]</f>
        <v>90</v>
      </c>
      <c r="G12" s="10">
        <f>DetalhesDoOrçamento[[#This Row],[Custo Real]]</f>
        <v>0</v>
      </c>
      <c r="H12" s="7"/>
      <c r="I12" s="7"/>
      <c r="J12" s="4"/>
      <c r="K12" s="4"/>
      <c r="L12" s="4"/>
      <c r="M12" s="4"/>
      <c r="N12" s="4"/>
      <c r="O12" s="4"/>
      <c r="P12" s="4"/>
      <c r="Q12" s="4"/>
    </row>
    <row r="13" spans="1:17" ht="16.5" customHeight="1">
      <c r="B13" s="7" t="s">
        <v>48</v>
      </c>
      <c r="C13" s="7" t="s">
        <v>3</v>
      </c>
      <c r="D13" s="10">
        <v>400</v>
      </c>
      <c r="E13" s="10">
        <v>580</v>
      </c>
      <c r="F13" s="10">
        <f>DetalhesDoOrçamento[[#This Row],[Custo previsto]]-DetalhesDoOrçamento[[#This Row],[Custo Real]]</f>
        <v>-180</v>
      </c>
      <c r="G13" s="10">
        <f>DetalhesDoOrçamento[[#This Row],[Custo Real]]</f>
        <v>580</v>
      </c>
      <c r="H13" s="7"/>
      <c r="I13" s="7"/>
      <c r="J13" s="4"/>
      <c r="K13" s="4"/>
      <c r="L13" s="4"/>
      <c r="M13" s="4"/>
      <c r="N13" s="4"/>
      <c r="O13" s="4"/>
      <c r="P13" s="4"/>
      <c r="Q13" s="4"/>
    </row>
    <row r="14" spans="1:17" ht="16.5" customHeight="1">
      <c r="B14" s="7" t="s">
        <v>18</v>
      </c>
      <c r="C14" s="7" t="s">
        <v>4</v>
      </c>
      <c r="D14" s="10">
        <v>1000</v>
      </c>
      <c r="E14" s="10">
        <v>1200</v>
      </c>
      <c r="F14" s="10">
        <f>DetalhesDoOrçamento[[#This Row],[Custo previsto]]-DetalhesDoOrçamento[[#This Row],[Custo Real]]</f>
        <v>-200</v>
      </c>
      <c r="G14" s="10">
        <f>DetalhesDoOrçamento[[#This Row],[Custo Real]]</f>
        <v>1200</v>
      </c>
      <c r="H14" s="7"/>
      <c r="I14" s="7"/>
      <c r="J14" s="4"/>
      <c r="K14" s="4"/>
      <c r="L14" s="4"/>
      <c r="M14" s="4"/>
      <c r="N14" s="4"/>
      <c r="O14" s="4"/>
      <c r="P14" s="4"/>
      <c r="Q14" s="4"/>
    </row>
    <row r="15" spans="1:17" ht="16.5" customHeight="1">
      <c r="B15" s="7" t="s">
        <v>58</v>
      </c>
      <c r="C15" s="7" t="s">
        <v>5</v>
      </c>
      <c r="D15" s="10">
        <v>75</v>
      </c>
      <c r="E15" s="10">
        <v>100</v>
      </c>
      <c r="F15" s="10">
        <f>DetalhesDoOrçamento[[#This Row],[Custo previsto]]-DetalhesDoOrçamento[[#This Row],[Custo Real]]</f>
        <v>-25</v>
      </c>
      <c r="G15" s="10">
        <f>DetalhesDoOrçamento[[#This Row],[Custo Real]]</f>
        <v>100</v>
      </c>
      <c r="H15" s="7"/>
      <c r="I15" s="7"/>
      <c r="J15" s="4"/>
      <c r="K15" s="4"/>
      <c r="L15" s="4"/>
      <c r="M15" s="4"/>
      <c r="N15" s="4"/>
      <c r="O15" s="4"/>
      <c r="P15" s="4"/>
      <c r="Q15" s="4"/>
    </row>
    <row r="16" spans="1:17" ht="16.5" customHeight="1">
      <c r="B16" s="7" t="s">
        <v>19</v>
      </c>
      <c r="C16" s="7" t="s">
        <v>5</v>
      </c>
      <c r="D16" s="10">
        <v>50</v>
      </c>
      <c r="E16" s="10">
        <v>50</v>
      </c>
      <c r="F16" s="10">
        <f>DetalhesDoOrçamento[[#This Row],[Custo previsto]]-DetalhesDoOrçamento[[#This Row],[Custo Real]]</f>
        <v>0</v>
      </c>
      <c r="G16" s="10">
        <f>DetalhesDoOrçamento[[#This Row],[Custo Real]]</f>
        <v>50</v>
      </c>
      <c r="H16" s="7"/>
      <c r="I16" s="7"/>
      <c r="J16" s="4"/>
      <c r="K16" s="4"/>
      <c r="L16" s="4"/>
      <c r="M16" s="4"/>
      <c r="N16" s="4"/>
      <c r="O16" s="4"/>
      <c r="P16" s="4"/>
      <c r="Q16" s="4"/>
    </row>
    <row r="17" spans="2:17" ht="16.5" customHeight="1">
      <c r="B17" s="7" t="s">
        <v>20</v>
      </c>
      <c r="C17" s="7" t="s">
        <v>5</v>
      </c>
      <c r="D17" s="10">
        <v>50</v>
      </c>
      <c r="E17" s="10">
        <v>50</v>
      </c>
      <c r="F17" s="10">
        <f>DetalhesDoOrçamento[[#This Row],[Custo previsto]]-DetalhesDoOrçamento[[#This Row],[Custo Real]]</f>
        <v>0</v>
      </c>
      <c r="G17" s="10">
        <f>DetalhesDoOrçamento[[#This Row],[Custo Real]]</f>
        <v>50</v>
      </c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2:17" ht="16.5" customHeight="1">
      <c r="B18" s="7" t="s">
        <v>49</v>
      </c>
      <c r="C18" s="7" t="s">
        <v>6</v>
      </c>
      <c r="D18" s="10">
        <v>150</v>
      </c>
      <c r="E18" s="10">
        <v>130</v>
      </c>
      <c r="F18" s="10">
        <f>DetalhesDoOrçamento[[#This Row],[Custo previsto]]-DetalhesDoOrçamento[[#This Row],[Custo Real]]</f>
        <v>20</v>
      </c>
      <c r="G18" s="10">
        <f>DetalhesDoOrçamento[[#This Row],[Custo Real]]</f>
        <v>130</v>
      </c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2:17" ht="16.5" customHeight="1">
      <c r="B19" s="7" t="s">
        <v>21</v>
      </c>
      <c r="C19" s="7" t="s">
        <v>6</v>
      </c>
      <c r="D19" s="10">
        <v>0</v>
      </c>
      <c r="E19" s="10">
        <v>0</v>
      </c>
      <c r="F19" s="10">
        <f>DetalhesDoOrçamento[[#This Row],[Custo previsto]]-DetalhesDoOrçamento[[#This Row],[Custo Real]]</f>
        <v>0</v>
      </c>
      <c r="G19" s="10">
        <f>DetalhesDoOrçamento[[#This Row],[Custo Real]]</f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2:17" ht="16.5" customHeight="1">
      <c r="B20" s="7" t="s">
        <v>50</v>
      </c>
      <c r="C20" s="7" t="s">
        <v>6</v>
      </c>
      <c r="D20" s="10">
        <v>400</v>
      </c>
      <c r="E20" s="10">
        <v>400</v>
      </c>
      <c r="F20" s="10">
        <f>DetalhesDoOrçamento[[#This Row],[Custo previsto]]-DetalhesDoOrçamento[[#This Row],[Custo Real]]</f>
        <v>0</v>
      </c>
      <c r="G20" s="10">
        <f>DetalhesDoOrçamento[[#This Row],[Custo Real]]</f>
        <v>400</v>
      </c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2:17" ht="16.5" customHeight="1">
      <c r="B21" s="7" t="s">
        <v>51</v>
      </c>
      <c r="C21" s="7" t="s">
        <v>6</v>
      </c>
      <c r="D21" s="10">
        <v>1700</v>
      </c>
      <c r="E21" s="10">
        <v>1700</v>
      </c>
      <c r="F21" s="10">
        <f>DetalhesDoOrçamento[[#This Row],[Custo previsto]]-DetalhesDoOrçamento[[#This Row],[Custo Real]]</f>
        <v>0</v>
      </c>
      <c r="G21" s="10">
        <f>DetalhesDoOrçamento[[#This Row],[Custo Real]]</f>
        <v>1700</v>
      </c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2:17" ht="16.5" customHeight="1">
      <c r="B22" s="7" t="s">
        <v>54</v>
      </c>
      <c r="C22" s="7" t="s">
        <v>6</v>
      </c>
      <c r="D22" s="10">
        <v>150</v>
      </c>
      <c r="E22" s="10">
        <v>100</v>
      </c>
      <c r="F22" s="10">
        <f>DetalhesDoOrçamento[[#This Row],[Custo previsto]]-DetalhesDoOrçamento[[#This Row],[Custo Real]]</f>
        <v>50</v>
      </c>
      <c r="G22" s="10">
        <f>DetalhesDoOrçamento[[#This Row],[Custo Real]]</f>
        <v>100</v>
      </c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2:17" ht="16.5" customHeight="1">
      <c r="B23" s="7" t="s">
        <v>22</v>
      </c>
      <c r="C23" s="7" t="s">
        <v>6</v>
      </c>
      <c r="D23" s="10">
        <v>60</v>
      </c>
      <c r="E23" s="10">
        <v>60</v>
      </c>
      <c r="F23" s="10">
        <f>DetalhesDoOrçamento[[#This Row],[Custo previsto]]-DetalhesDoOrçamento[[#This Row],[Custo Real]]</f>
        <v>0</v>
      </c>
      <c r="G23" s="10">
        <f>DetalhesDoOrçamento[[#This Row],[Custo Real]]</f>
        <v>60</v>
      </c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2:17" ht="16.5" customHeight="1">
      <c r="B24" s="7" t="s">
        <v>23</v>
      </c>
      <c r="C24" s="7" t="s">
        <v>6</v>
      </c>
      <c r="D24" s="10">
        <v>0</v>
      </c>
      <c r="E24" s="10">
        <v>0</v>
      </c>
      <c r="F24" s="10">
        <f>DetalhesDoOrçamento[[#This Row],[Custo previsto]]-DetalhesDoOrçamento[[#This Row],[Custo Real]]</f>
        <v>0</v>
      </c>
      <c r="G24" s="10">
        <f>DetalhesDoOrçamento[[#This Row],[Custo Real]]</f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2:17" ht="16.5" customHeight="1">
      <c r="B25" s="7" t="s">
        <v>24</v>
      </c>
      <c r="C25" s="7" t="s">
        <v>6</v>
      </c>
      <c r="D25" s="10">
        <v>150</v>
      </c>
      <c r="E25" s="10">
        <v>150</v>
      </c>
      <c r="F25" s="10">
        <f>DetalhesDoOrçamento[[#This Row],[Custo previsto]]-DetalhesDoOrçamento[[#This Row],[Custo Real]]</f>
        <v>0</v>
      </c>
      <c r="G25" s="10">
        <f>DetalhesDoOrçamento[[#This Row],[Custo Real]]</f>
        <v>150</v>
      </c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2:17" ht="16.5" customHeight="1">
      <c r="B26" s="7" t="s">
        <v>57</v>
      </c>
      <c r="C26" s="7" t="s">
        <v>7</v>
      </c>
      <c r="D26" s="10">
        <v>200</v>
      </c>
      <c r="E26" s="10">
        <v>200</v>
      </c>
      <c r="F26" s="10">
        <f>DetalhesDoOrçamento[[#This Row],[Custo previsto]]-DetalhesDoOrçamento[[#This Row],[Custo Real]]</f>
        <v>0</v>
      </c>
      <c r="G26" s="10">
        <f>DetalhesDoOrçamento[[#This Row],[Custo Real]]</f>
        <v>200</v>
      </c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6.5" customHeight="1">
      <c r="B27" s="7" t="s">
        <v>42</v>
      </c>
      <c r="C27" s="7" t="s">
        <v>7</v>
      </c>
      <c r="D27" s="10">
        <v>480</v>
      </c>
      <c r="E27" s="10">
        <v>480</v>
      </c>
      <c r="F27" s="10">
        <f>DetalhesDoOrçamento[[#This Row],[Custo previsto]]-DetalhesDoOrçamento[[#This Row],[Custo Real]]</f>
        <v>0</v>
      </c>
      <c r="G27" s="10">
        <f>DetalhesDoOrçamento[[#This Row],[Custo Real]]</f>
        <v>480</v>
      </c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2:17" ht="16.5" customHeight="1">
      <c r="B28" s="7" t="s">
        <v>25</v>
      </c>
      <c r="C28" s="7" t="s">
        <v>8</v>
      </c>
      <c r="D28" s="10">
        <v>2000</v>
      </c>
      <c r="E28" s="10">
        <v>1200</v>
      </c>
      <c r="F28" s="10">
        <f>DetalhesDoOrçamento[[#This Row],[Custo previsto]]-DetalhesDoOrçamento[[#This Row],[Custo Real]]</f>
        <v>800</v>
      </c>
      <c r="G28" s="10">
        <f>DetalhesDoOrçamento[[#This Row],[Custo Real]]</f>
        <v>1200</v>
      </c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2:17" ht="16.5" customHeight="1">
      <c r="B29" s="7" t="s">
        <v>26</v>
      </c>
      <c r="C29" s="7" t="s">
        <v>8</v>
      </c>
      <c r="D29" s="10">
        <v>1800</v>
      </c>
      <c r="E29" s="10">
        <v>1800</v>
      </c>
      <c r="F29" s="10">
        <f>DetalhesDoOrçamento[[#This Row],[Custo previsto]]-DetalhesDoOrçamento[[#This Row],[Custo Real]]</f>
        <v>0</v>
      </c>
      <c r="G29" s="10">
        <f>DetalhesDoOrçamento[[#This Row],[Custo Real]]</f>
        <v>1800</v>
      </c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2:17" ht="16.5" customHeight="1">
      <c r="B30" s="7" t="s">
        <v>27</v>
      </c>
      <c r="C30" s="7" t="s">
        <v>8</v>
      </c>
      <c r="D30" s="10"/>
      <c r="E30" s="10"/>
      <c r="F30" s="10">
        <f>DetalhesDoOrçamento[[#This Row],[Custo previsto]]-DetalhesDoOrçamento[[#This Row],[Custo Real]]</f>
        <v>0</v>
      </c>
      <c r="G30" s="10">
        <f>DetalhesDoOrçamento[[#This Row],[Custo Real]]</f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2:17" ht="16.5" customHeight="1">
      <c r="B31" s="7" t="s">
        <v>28</v>
      </c>
      <c r="C31" s="7" t="s">
        <v>9</v>
      </c>
      <c r="D31" s="10">
        <v>0</v>
      </c>
      <c r="E31" s="10">
        <v>0</v>
      </c>
      <c r="F31" s="10">
        <f>DetalhesDoOrçamento[[#This Row],[Custo previsto]]-DetalhesDoOrçamento[[#This Row],[Custo Real]]</f>
        <v>0</v>
      </c>
      <c r="G31" s="10">
        <f>DetalhesDoOrçamento[[#This Row],[Custo Real]]</f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2:17" ht="16.5" customHeight="1">
      <c r="B32" s="7" t="s">
        <v>29</v>
      </c>
      <c r="C32" s="7" t="s">
        <v>9</v>
      </c>
      <c r="D32" s="10">
        <v>80</v>
      </c>
      <c r="E32" s="10">
        <v>80</v>
      </c>
      <c r="F32" s="10">
        <f>DetalhesDoOrçamento[[#This Row],[Custo previsto]]-DetalhesDoOrçamento[[#This Row],[Custo Real]]</f>
        <v>0</v>
      </c>
      <c r="G32" s="10">
        <f>DetalhesDoOrçamento[[#This Row],[Custo Real]]</f>
        <v>80</v>
      </c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2:17" ht="16.5" customHeight="1">
      <c r="B33" s="7" t="s">
        <v>30</v>
      </c>
      <c r="C33" s="7" t="s">
        <v>9</v>
      </c>
      <c r="D33" s="10">
        <v>250</v>
      </c>
      <c r="E33" s="10">
        <v>250</v>
      </c>
      <c r="F33" s="10">
        <f>DetalhesDoOrçamento[[#This Row],[Custo previsto]]-DetalhesDoOrçamento[[#This Row],[Custo Real]]</f>
        <v>0</v>
      </c>
      <c r="G33" s="10">
        <f>DetalhesDoOrçamento[[#This Row],[Custo Real]]</f>
        <v>250</v>
      </c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2:17" ht="16.5" customHeight="1">
      <c r="B34" s="7" t="s">
        <v>4</v>
      </c>
      <c r="C34" s="7" t="s">
        <v>10</v>
      </c>
      <c r="D34" s="10">
        <v>100</v>
      </c>
      <c r="E34" s="10">
        <v>100</v>
      </c>
      <c r="F34" s="10">
        <f>DetalhesDoOrçamento[[#This Row],[Custo previsto]]-DetalhesDoOrçamento[[#This Row],[Custo Real]]</f>
        <v>0</v>
      </c>
      <c r="G34" s="10">
        <f>DetalhesDoOrçamento[[#This Row],[Custo Real]]</f>
        <v>100</v>
      </c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2:17" ht="16.5" customHeight="1">
      <c r="B35" s="7" t="s">
        <v>55</v>
      </c>
      <c r="C35" s="7" t="s">
        <v>10</v>
      </c>
      <c r="D35" s="10">
        <v>50</v>
      </c>
      <c r="E35" s="10">
        <v>50</v>
      </c>
      <c r="F35" s="10">
        <f>DetalhesDoOrçamento[[#This Row],[Custo previsto]]-DetalhesDoOrçamento[[#This Row],[Custo Real]]</f>
        <v>0</v>
      </c>
      <c r="G35" s="10">
        <f>DetalhesDoOrçamento[[#This Row],[Custo Real]]</f>
        <v>50</v>
      </c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2:17" ht="16.5" customHeight="1">
      <c r="B36" s="7" t="s">
        <v>56</v>
      </c>
      <c r="C36" s="7" t="s">
        <v>10</v>
      </c>
      <c r="D36" s="10"/>
      <c r="E36" s="10"/>
      <c r="F36" s="10">
        <f>DetalhesDoOrçamento[[#This Row],[Custo previsto]]-DetalhesDoOrçamento[[#This Row],[Custo Real]]</f>
        <v>0</v>
      </c>
      <c r="G36" s="10">
        <f>DetalhesDoOrçamento[[#This Row],[Custo Real]]</f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2:17" ht="16.5" customHeight="1">
      <c r="B37" s="7" t="s">
        <v>31</v>
      </c>
      <c r="C37" s="7" t="s">
        <v>11</v>
      </c>
      <c r="D37" s="10">
        <v>200</v>
      </c>
      <c r="E37" s="10">
        <v>200</v>
      </c>
      <c r="F37" s="10">
        <f>DetalhesDoOrçamento[[#This Row],[Custo previsto]]-DetalhesDoOrçamento[[#This Row],[Custo Real]]</f>
        <v>0</v>
      </c>
      <c r="G37" s="10">
        <f>DetalhesDoOrçamento[[#This Row],[Custo Real]]</f>
        <v>200</v>
      </c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2:17" ht="16.5" customHeight="1">
      <c r="B38" s="7" t="s">
        <v>32</v>
      </c>
      <c r="C38" s="7" t="s">
        <v>11</v>
      </c>
      <c r="D38" s="10"/>
      <c r="E38" s="10"/>
      <c r="F38" s="10">
        <f>DetalhesDoOrçamento[[#This Row],[Custo previsto]]-DetalhesDoOrçamento[[#This Row],[Custo Real]]</f>
        <v>0</v>
      </c>
      <c r="G38" s="10">
        <f>DetalhesDoOrçamento[[#This Row],[Custo Real]]</f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2:17" ht="16.5" customHeight="1">
      <c r="B39" s="7" t="s">
        <v>52</v>
      </c>
      <c r="C39" s="7" t="s">
        <v>12</v>
      </c>
      <c r="D39" s="10">
        <v>100</v>
      </c>
      <c r="E39" s="10">
        <v>150</v>
      </c>
      <c r="F39" s="10">
        <f>DetalhesDoOrçamento[[#This Row],[Custo previsto]]-DetalhesDoOrçamento[[#This Row],[Custo Real]]</f>
        <v>-50</v>
      </c>
      <c r="G39" s="10">
        <f>DetalhesDoOrçamento[[#This Row],[Custo Real]]</f>
        <v>150</v>
      </c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2:17" ht="16.5" customHeight="1">
      <c r="B40" s="7" t="s">
        <v>33</v>
      </c>
      <c r="C40" s="7" t="s">
        <v>12</v>
      </c>
      <c r="D40" s="10">
        <v>450</v>
      </c>
      <c r="E40" s="10">
        <v>400</v>
      </c>
      <c r="F40" s="10">
        <f>DetalhesDoOrçamento[[#This Row],[Custo previsto]]-DetalhesDoOrçamento[[#This Row],[Custo Real]]</f>
        <v>50</v>
      </c>
      <c r="G40" s="10">
        <f>DetalhesDoOrçamento[[#This Row],[Custo Real]]</f>
        <v>400</v>
      </c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2:17" ht="16.5" customHeight="1">
      <c r="B41" s="7" t="s">
        <v>34</v>
      </c>
      <c r="C41" s="7" t="s">
        <v>12</v>
      </c>
      <c r="D41" s="10"/>
      <c r="E41" s="10"/>
      <c r="F41" s="10">
        <f>DetalhesDoOrçamento[[#This Row],[Custo previsto]]-DetalhesDoOrçamento[[#This Row],[Custo Real]]</f>
        <v>0</v>
      </c>
      <c r="G41" s="10">
        <f>DetalhesDoOrçamento[[#This Row],[Custo Real]]</f>
        <v>0</v>
      </c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2:17" ht="16.5" customHeight="1" thickBot="1">
      <c r="B42" s="7" t="s">
        <v>53</v>
      </c>
      <c r="C42" s="7" t="s">
        <v>12</v>
      </c>
      <c r="D42" s="10">
        <v>450</v>
      </c>
      <c r="E42" s="10">
        <v>450</v>
      </c>
      <c r="F42" s="10">
        <f>DetalhesDoOrçamento[[#This Row],[Custo previsto]]-DetalhesDoOrçamento[[#This Row],[Custo Real]]</f>
        <v>0</v>
      </c>
      <c r="G42" s="10">
        <f>DetalhesDoOrçamento[[#This Row],[Custo Real]]</f>
        <v>450</v>
      </c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2:17" ht="16.5" customHeight="1" thickTop="1">
      <c r="B43" s="12" t="s">
        <v>35</v>
      </c>
      <c r="C43" s="12"/>
      <c r="D43" s="13">
        <f>SUBTOTAL(109,DetalhesDoOrçamento[Custo previsto])</f>
        <v>12385</v>
      </c>
      <c r="E43" s="13">
        <f>SUBTOTAL(109,DetalhesDoOrçamento[Custo Real])</f>
        <v>11758</v>
      </c>
      <c r="F43" s="13">
        <f>SUBTOTAL(109,DetalhesDoOrçamento[Diferença])</f>
        <v>627</v>
      </c>
      <c r="G43" s="13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2:17" ht="16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2:17" ht="16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2:17" ht="16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2:17" ht="16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2:17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</sheetData>
  <mergeCells count="5">
    <mergeCell ref="B2:E2"/>
    <mergeCell ref="F2:G2"/>
    <mergeCell ref="K5:P5"/>
    <mergeCell ref="J7:Q16"/>
    <mergeCell ref="B1:L1"/>
  </mergeCells>
  <conditionalFormatting sqref="F4:F42">
    <cfRule type="expression" dxfId="96" priority="15">
      <formula>F4&lt;0</formula>
    </cfRule>
  </conditionalFormatting>
  <conditionalFormatting sqref="G4:G42">
    <cfRule type="dataBar" priority="79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{9E1D629C-C9E4-46EE-955B-95C11716F046}</x14:id>
        </ext>
      </extLst>
    </cfRule>
  </conditionalFormatting>
  <dataValidations count="1">
    <dataValidation type="list" allowBlank="1" showInputMessage="1" showErrorMessage="1" errorTitle="Data Inválida" error="Se precisar adicionar uma nova categoria à lista, você poderá adicionar outros itens de lista à coluna Pesquisa da Categoria de orçamento, na planilha chamada Listas de pesquisa." sqref="C4:C42">
      <formula1>CategoriaDeOrçamento</formula1>
    </dataValidation>
  </dataValidations>
  <hyperlinks>
    <hyperlink ref="F2:G2" location="'Relatório de orçamento mensal'!A1" tooltip="Selecione para navegar até a planilha Relatório de Orçamento Mensal." display="Monthly Budget Report"/>
  </hyperlinks>
  <pageMargins left="0.7" right="0.7" top="0.75" bottom="0.75" header="0.3" footer="0.3"/>
  <pageSetup paperSize="9" scale="62" fitToHeight="0" orientation="landscape" r:id="rId1"/>
  <ignoredErrors>
    <ignoredError sqref="F5:G6 F29:G30 F32:G33 F36:G36 F41:G41 F37:G38" emptyCellReference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1D629C-C9E4-46EE-955B-95C11716F0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G4:G42</xm:sqref>
        </x14:conditionalFormatting>
        <x14:conditionalFormatting xmlns:xm="http://schemas.microsoft.com/office/excel/2006/main">
          <x14:cfRule type="iconSet" priority="81" id="{F2FB7FF4-1734-4CDA-9347-1DD0CA5DB73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F4:F42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352"/>
  <sheetViews>
    <sheetView showGridLines="0" zoomScale="90" zoomScaleNormal="90" workbookViewId="0">
      <pane ySplit="3" topLeftCell="A4" activePane="bottomLeft" state="frozen"/>
      <selection sqref="A1:XFD1"/>
      <selection pane="bottomLeft" activeCell="K22" sqref="A1:Q22"/>
    </sheetView>
  </sheetViews>
  <sheetFormatPr defaultRowHeight="12.75"/>
  <cols>
    <col min="1" max="1" width="2.5703125" style="1" customWidth="1"/>
    <col min="2" max="2" width="26.7109375" customWidth="1"/>
    <col min="3" max="3" width="26.42578125" customWidth="1"/>
    <col min="4" max="4" width="16.28515625" customWidth="1"/>
    <col min="5" max="6" width="13.28515625" customWidth="1"/>
    <col min="7" max="7" width="29.85546875" customWidth="1"/>
    <col min="8" max="8" width="2.5703125" customWidth="1"/>
  </cols>
  <sheetData>
    <row r="1" spans="1:17" ht="81" customHeight="1">
      <c r="A1" s="14"/>
      <c r="B1" s="5" t="s">
        <v>100</v>
      </c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7"/>
      <c r="O1" s="7"/>
      <c r="P1" s="7"/>
      <c r="Q1" s="7"/>
    </row>
    <row r="2" spans="1:17" ht="68.25" customHeight="1" thickBot="1">
      <c r="A2" s="15" t="s">
        <v>13</v>
      </c>
      <c r="B2" s="6" t="s">
        <v>101</v>
      </c>
      <c r="C2" s="3"/>
      <c r="D2" s="3"/>
      <c r="E2" s="3"/>
      <c r="F2" s="8" t="s">
        <v>38</v>
      </c>
      <c r="G2" s="8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5.5" customHeight="1" thickTop="1">
      <c r="A3" s="14" t="s">
        <v>40</v>
      </c>
      <c r="B3" s="9" t="s">
        <v>14</v>
      </c>
      <c r="C3" s="9" t="s">
        <v>1</v>
      </c>
      <c r="D3" s="9" t="s">
        <v>36</v>
      </c>
      <c r="E3" s="9" t="s">
        <v>37</v>
      </c>
      <c r="F3" s="9" t="s">
        <v>0</v>
      </c>
      <c r="G3" s="9" t="s">
        <v>39</v>
      </c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6.5" customHeight="1">
      <c r="A4" s="14"/>
      <c r="B4" s="7" t="s">
        <v>59</v>
      </c>
      <c r="C4" s="7" t="s">
        <v>2</v>
      </c>
      <c r="D4" s="10">
        <v>1000</v>
      </c>
      <c r="E4" s="10">
        <v>1000</v>
      </c>
      <c r="F4" s="10">
        <f>DetalhesDoOrçamento3[[#This Row],[Custo previsto]]-DetalhesDoOrçamento3[[#This Row],[Custo Real]]</f>
        <v>0</v>
      </c>
      <c r="G4" s="10">
        <f>DetalhesDoOrçamento3[[#This Row],[Custo Real]]</f>
        <v>1000</v>
      </c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6.5" customHeight="1">
      <c r="A5" s="14"/>
      <c r="B5" s="7" t="s">
        <v>60</v>
      </c>
      <c r="C5" s="7" t="s">
        <v>3</v>
      </c>
      <c r="D5" s="10">
        <v>100</v>
      </c>
      <c r="E5" s="10">
        <v>50</v>
      </c>
      <c r="F5" s="10">
        <f>DetalhesDoOrçamento3[[#This Row],[Custo previsto]]-DetalhesDoOrçamento3[[#This Row],[Custo Real]]</f>
        <v>50</v>
      </c>
      <c r="G5" s="10">
        <f>DetalhesDoOrçamento3[[#This Row],[Custo Real]]</f>
        <v>50</v>
      </c>
      <c r="H5" s="7"/>
      <c r="I5" s="7"/>
      <c r="J5" s="7"/>
      <c r="K5" s="11"/>
      <c r="L5" s="11"/>
      <c r="M5" s="11"/>
      <c r="N5" s="11"/>
      <c r="O5" s="11"/>
      <c r="P5" s="11"/>
      <c r="Q5" s="7"/>
    </row>
    <row r="6" spans="1:17" ht="16.5" customHeight="1">
      <c r="A6" s="14"/>
      <c r="B6" s="7" t="s">
        <v>61</v>
      </c>
      <c r="C6" s="7" t="s">
        <v>3</v>
      </c>
      <c r="D6" s="10">
        <v>50</v>
      </c>
      <c r="E6" s="10">
        <v>28</v>
      </c>
      <c r="F6" s="10">
        <f>DetalhesDoOrçamento3[[#This Row],[Custo previsto]]-DetalhesDoOrçamento3[[#This Row],[Custo Real]]</f>
        <v>22</v>
      </c>
      <c r="G6" s="10">
        <f>DetalhesDoOrçamento3[[#This Row],[Custo Real]]</f>
        <v>28</v>
      </c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6.5" customHeight="1">
      <c r="A7" s="14"/>
      <c r="B7" s="7" t="s">
        <v>62</v>
      </c>
      <c r="C7" s="7" t="s">
        <v>3</v>
      </c>
      <c r="D7" s="10">
        <v>90</v>
      </c>
      <c r="E7" s="10">
        <v>0</v>
      </c>
      <c r="F7" s="10">
        <f>DetalhesDoOrçamento3[[#This Row],[Custo previsto]]-DetalhesDoOrçamento3[[#This Row],[Custo Real]]</f>
        <v>90</v>
      </c>
      <c r="G7" s="10">
        <f>DetalhesDoOrçamento3[[#This Row],[Custo Real]]</f>
        <v>0</v>
      </c>
      <c r="H7" s="7"/>
      <c r="I7" s="7"/>
      <c r="J7" s="4"/>
      <c r="K7" s="4"/>
      <c r="L7" s="4"/>
      <c r="M7" s="4"/>
      <c r="N7" s="4"/>
      <c r="O7" s="4"/>
      <c r="P7" s="4"/>
      <c r="Q7" s="4"/>
    </row>
    <row r="8" spans="1:17" ht="16.5" customHeight="1">
      <c r="A8" s="14"/>
      <c r="B8" s="7" t="s">
        <v>48</v>
      </c>
      <c r="C8" s="7" t="s">
        <v>3</v>
      </c>
      <c r="D8" s="10">
        <v>400</v>
      </c>
      <c r="E8" s="10">
        <v>580</v>
      </c>
      <c r="F8" s="10">
        <f>DetalhesDoOrçamento3[[#This Row],[Custo previsto]]-DetalhesDoOrçamento3[[#This Row],[Custo Real]]</f>
        <v>-180</v>
      </c>
      <c r="G8" s="10">
        <f>DetalhesDoOrçamento3[[#This Row],[Custo Real]]</f>
        <v>580</v>
      </c>
      <c r="H8" s="7"/>
      <c r="I8" s="7"/>
      <c r="J8" s="4"/>
      <c r="K8" s="4"/>
      <c r="L8" s="4"/>
      <c r="M8" s="4"/>
      <c r="N8" s="4"/>
      <c r="O8" s="4"/>
      <c r="P8" s="4"/>
      <c r="Q8" s="4"/>
    </row>
    <row r="9" spans="1:17" ht="16.5" customHeight="1">
      <c r="A9" s="14"/>
      <c r="B9" s="7" t="s">
        <v>18</v>
      </c>
      <c r="C9" s="7" t="s">
        <v>4</v>
      </c>
      <c r="D9" s="10">
        <v>1000</v>
      </c>
      <c r="E9" s="10">
        <v>1200</v>
      </c>
      <c r="F9" s="10">
        <f>DetalhesDoOrçamento3[[#This Row],[Custo previsto]]-DetalhesDoOrçamento3[[#This Row],[Custo Real]]</f>
        <v>-200</v>
      </c>
      <c r="G9" s="10">
        <f>DetalhesDoOrçamento3[[#This Row],[Custo Real]]</f>
        <v>1200</v>
      </c>
      <c r="H9" s="7"/>
      <c r="I9" s="7"/>
      <c r="J9" s="4"/>
      <c r="K9" s="4"/>
      <c r="L9" s="4"/>
      <c r="M9" s="4"/>
      <c r="N9" s="4"/>
      <c r="O9" s="4"/>
      <c r="P9" s="4"/>
      <c r="Q9" s="4"/>
    </row>
    <row r="10" spans="1:17" ht="16.5" customHeight="1">
      <c r="A10" s="14"/>
      <c r="B10" s="7" t="s">
        <v>58</v>
      </c>
      <c r="C10" s="7" t="s">
        <v>5</v>
      </c>
      <c r="D10" s="10">
        <v>75</v>
      </c>
      <c r="E10" s="10">
        <v>100</v>
      </c>
      <c r="F10" s="10">
        <f>DetalhesDoOrçamento3[[#This Row],[Custo previsto]]-DetalhesDoOrçamento3[[#This Row],[Custo Real]]</f>
        <v>-25</v>
      </c>
      <c r="G10" s="10">
        <f>DetalhesDoOrçamento3[[#This Row],[Custo Real]]</f>
        <v>100</v>
      </c>
      <c r="H10" s="7"/>
      <c r="I10" s="7"/>
      <c r="J10" s="4"/>
      <c r="K10" s="4"/>
      <c r="L10" s="4"/>
      <c r="M10" s="4"/>
      <c r="N10" s="4"/>
      <c r="O10" s="4"/>
      <c r="P10" s="4"/>
      <c r="Q10" s="4"/>
    </row>
    <row r="11" spans="1:17" ht="16.5" customHeight="1">
      <c r="A11" s="14"/>
      <c r="B11" s="7" t="s">
        <v>63</v>
      </c>
      <c r="C11" s="7" t="s">
        <v>6</v>
      </c>
      <c r="D11" s="10">
        <v>400</v>
      </c>
      <c r="E11" s="10">
        <v>400</v>
      </c>
      <c r="F11" s="10">
        <f>DetalhesDoOrçamento3[[#This Row],[Custo previsto]]-DetalhesDoOrçamento3[[#This Row],[Custo Real]]</f>
        <v>0</v>
      </c>
      <c r="G11" s="10">
        <f>DetalhesDoOrçamento3[[#This Row],[Custo Real]]</f>
        <v>400</v>
      </c>
      <c r="H11" s="7"/>
      <c r="I11" s="7"/>
      <c r="J11" s="4"/>
      <c r="K11" s="4"/>
      <c r="L11" s="4"/>
      <c r="M11" s="4"/>
      <c r="N11" s="4"/>
      <c r="O11" s="4"/>
      <c r="P11" s="4"/>
      <c r="Q11" s="4"/>
    </row>
    <row r="12" spans="1:17" ht="16.5" customHeight="1">
      <c r="A12" s="14"/>
      <c r="B12" s="7" t="s">
        <v>64</v>
      </c>
      <c r="C12" s="7" t="s">
        <v>9</v>
      </c>
      <c r="D12" s="10">
        <v>250</v>
      </c>
      <c r="E12" s="10">
        <v>250</v>
      </c>
      <c r="F12" s="10">
        <f>DetalhesDoOrçamento3[[#This Row],[Custo previsto]]-DetalhesDoOrçamento3[[#This Row],[Custo Real]]</f>
        <v>0</v>
      </c>
      <c r="G12" s="10">
        <f>DetalhesDoOrçamento3[[#This Row],[Custo Real]]</f>
        <v>250</v>
      </c>
      <c r="H12" s="7"/>
      <c r="I12" s="7"/>
      <c r="J12" s="4"/>
      <c r="K12" s="4"/>
      <c r="L12" s="4"/>
      <c r="M12" s="4"/>
      <c r="N12" s="4"/>
      <c r="O12" s="4"/>
      <c r="P12" s="4"/>
      <c r="Q12" s="4"/>
    </row>
    <row r="13" spans="1:17" ht="16.5" customHeight="1" thickBot="1">
      <c r="A13" s="14"/>
      <c r="B13" s="7" t="s">
        <v>65</v>
      </c>
      <c r="C13" s="7" t="s">
        <v>10</v>
      </c>
      <c r="D13" s="10">
        <v>100</v>
      </c>
      <c r="E13" s="10">
        <v>100</v>
      </c>
      <c r="F13" s="10">
        <f>DetalhesDoOrçamento3[[#This Row],[Custo previsto]]-DetalhesDoOrçamento3[[#This Row],[Custo Real]]</f>
        <v>0</v>
      </c>
      <c r="G13" s="10">
        <f>DetalhesDoOrçamento3[[#This Row],[Custo Real]]</f>
        <v>100</v>
      </c>
      <c r="H13" s="7"/>
      <c r="I13" s="7"/>
      <c r="J13" s="4"/>
      <c r="K13" s="4"/>
      <c r="L13" s="4"/>
      <c r="M13" s="4"/>
      <c r="N13" s="4"/>
      <c r="O13" s="4"/>
      <c r="P13" s="4"/>
      <c r="Q13" s="4"/>
    </row>
    <row r="14" spans="1:17" ht="16.5" customHeight="1" thickTop="1">
      <c r="A14" s="14"/>
      <c r="B14" s="12" t="s">
        <v>35</v>
      </c>
      <c r="C14" s="12"/>
      <c r="D14" s="13">
        <f>SUBTOTAL(109,DetalhesDoOrçamento3[Custo previsto])</f>
        <v>3465</v>
      </c>
      <c r="E14" s="13">
        <f>SUBTOTAL(109,DetalhesDoOrçamento3[Custo Real])</f>
        <v>3708</v>
      </c>
      <c r="F14" s="13">
        <f>SUBTOTAL(109,DetalhesDoOrçamento3[Diferença])</f>
        <v>-243</v>
      </c>
      <c r="G14" s="13"/>
      <c r="H14" s="7"/>
      <c r="I14" s="7"/>
      <c r="J14" s="4"/>
      <c r="K14" s="4"/>
      <c r="L14" s="4"/>
      <c r="M14" s="4"/>
      <c r="N14" s="4"/>
      <c r="O14" s="4"/>
      <c r="P14" s="4"/>
      <c r="Q14" s="4"/>
    </row>
    <row r="15" spans="1:17" ht="16.5" customHeight="1">
      <c r="A15" s="14"/>
      <c r="B15" s="7"/>
      <c r="C15" s="7"/>
      <c r="D15" s="7"/>
      <c r="E15" s="7"/>
      <c r="F15" s="7"/>
      <c r="G15" s="7"/>
      <c r="H15" s="7"/>
      <c r="I15" s="7"/>
      <c r="J15" s="4"/>
      <c r="K15" s="4"/>
      <c r="L15" s="4"/>
      <c r="M15" s="4"/>
      <c r="N15" s="4"/>
      <c r="O15" s="4"/>
      <c r="P15" s="4"/>
      <c r="Q15" s="4"/>
    </row>
    <row r="16" spans="1:17" ht="16.5" customHeight="1">
      <c r="A16" s="14"/>
      <c r="B16" s="7"/>
      <c r="C16" s="7"/>
      <c r="D16" s="7"/>
      <c r="E16" s="7"/>
      <c r="F16" s="7"/>
      <c r="G16" s="7"/>
      <c r="H16" s="7"/>
      <c r="I16" s="7"/>
      <c r="J16" s="4"/>
      <c r="K16" s="4"/>
      <c r="L16" s="4"/>
      <c r="M16" s="4"/>
      <c r="N16" s="4"/>
      <c r="O16" s="4"/>
      <c r="P16" s="4"/>
      <c r="Q16" s="4"/>
    </row>
    <row r="17" spans="1:17" ht="16.5" customHeight="1">
      <c r="A17" s="1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6.5" customHeight="1">
      <c r="A18" s="14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6.5" customHeight="1">
      <c r="A19" s="1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6.5" customHeight="1">
      <c r="A20" s="1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6.5" customHeight="1">
      <c r="A21" s="1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6.5" customHeight="1">
      <c r="A22" s="1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6.5" customHeight="1"/>
    <row r="24" spans="1:17" ht="16.5" customHeight="1"/>
    <row r="25" spans="1:17" ht="16.5" customHeight="1"/>
    <row r="26" spans="1:17" ht="16.5" customHeight="1"/>
    <row r="27" spans="1:17" ht="16.5" customHeight="1"/>
    <row r="28" spans="1:17" ht="16.5" customHeight="1"/>
    <row r="29" spans="1:17" ht="16.5" customHeight="1"/>
    <row r="30" spans="1:17" ht="16.5" customHeight="1"/>
    <row r="31" spans="1:17" ht="16.5" customHeight="1"/>
    <row r="32" spans="1:17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</sheetData>
  <mergeCells count="5">
    <mergeCell ref="B2:E2"/>
    <mergeCell ref="F2:G2"/>
    <mergeCell ref="K5:P5"/>
    <mergeCell ref="J7:Q16"/>
    <mergeCell ref="B1:L1"/>
  </mergeCells>
  <conditionalFormatting sqref="F4:F13">
    <cfRule type="expression" dxfId="95" priority="1">
      <formula>F4&lt;0</formula>
    </cfRule>
  </conditionalFormatting>
  <conditionalFormatting sqref="G4:G13">
    <cfRule type="dataBar" priority="112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{2AFD4111-CF33-49B4-848E-E08C9A30894B}</x14:id>
        </ext>
      </extLst>
    </cfRule>
  </conditionalFormatting>
  <dataValidations count="1">
    <dataValidation type="list" allowBlank="1" showInputMessage="1" showErrorMessage="1" errorTitle="Data Inválida" error="Se precisar adicionar uma nova categoria à lista, você poderá adicionar outros itens de lista à coluna Pesquisa da Categoria de orçamento, na planilha chamada Listas de pesquisa." sqref="C4:C13">
      <formula1>CategoriaDeOrçamento</formula1>
    </dataValidation>
  </dataValidations>
  <hyperlinks>
    <hyperlink ref="F2:G2" location="'Relatório de orçamento mensal'!A1" tooltip="Selecione para navegar até a planilha Relatório de Orçamento Mensal." display="Monthly Budget Report"/>
  </hyperlinks>
  <pageMargins left="0.7" right="0.7" top="0.75" bottom="0.75" header="0.3" footer="0.3"/>
  <pageSetup paperSize="9" scale="62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AFD4111-CF33-49B4-848E-E08C9A3089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G4:G13</xm:sqref>
        </x14:conditionalFormatting>
        <x14:conditionalFormatting xmlns:xm="http://schemas.microsoft.com/office/excel/2006/main">
          <x14:cfRule type="iconSet" priority="113" id="{47B9C335-5AB1-470A-8E2D-B48120E9653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F4:F13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352"/>
  <sheetViews>
    <sheetView showGridLines="0" zoomScaleNormal="100" workbookViewId="0">
      <pane ySplit="3" topLeftCell="A4" activePane="bottomLeft" state="frozen"/>
      <selection sqref="A1:XFD1"/>
      <selection pane="bottomLeft" activeCell="J22" sqref="B1:Q22"/>
    </sheetView>
  </sheetViews>
  <sheetFormatPr defaultRowHeight="12.75"/>
  <cols>
    <col min="1" max="1" width="2.5703125" style="1" customWidth="1"/>
    <col min="2" max="2" width="26.7109375" customWidth="1"/>
    <col min="3" max="3" width="26.42578125" customWidth="1"/>
    <col min="4" max="4" width="16.28515625" customWidth="1"/>
    <col min="5" max="6" width="13.28515625" customWidth="1"/>
    <col min="7" max="7" width="29.85546875" customWidth="1"/>
    <col min="8" max="8" width="2.5703125" customWidth="1"/>
  </cols>
  <sheetData>
    <row r="1" spans="1:17" ht="81" customHeight="1">
      <c r="B1" s="5" t="s">
        <v>100</v>
      </c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7"/>
      <c r="O1" s="7"/>
      <c r="P1" s="7"/>
      <c r="Q1" s="7"/>
    </row>
    <row r="2" spans="1:17" ht="63" customHeight="1" thickBot="1">
      <c r="A2" s="2" t="s">
        <v>13</v>
      </c>
      <c r="B2" s="6" t="s">
        <v>102</v>
      </c>
      <c r="C2" s="3"/>
      <c r="D2" s="3"/>
      <c r="E2" s="3"/>
      <c r="F2" s="8" t="s">
        <v>38</v>
      </c>
      <c r="G2" s="8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5.5" customHeight="1" thickTop="1">
      <c r="A3" s="1" t="s">
        <v>40</v>
      </c>
      <c r="B3" s="9" t="s">
        <v>14</v>
      </c>
      <c r="C3" s="9" t="s">
        <v>1</v>
      </c>
      <c r="D3" s="9" t="s">
        <v>36</v>
      </c>
      <c r="E3" s="9" t="s">
        <v>37</v>
      </c>
      <c r="F3" s="9" t="s">
        <v>0</v>
      </c>
      <c r="G3" s="9" t="s">
        <v>39</v>
      </c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6.5" customHeight="1">
      <c r="B4" s="7" t="s">
        <v>66</v>
      </c>
      <c r="C4" s="7" t="s">
        <v>2</v>
      </c>
      <c r="D4" s="10">
        <v>1000</v>
      </c>
      <c r="E4" s="10">
        <v>1200</v>
      </c>
      <c r="F4" s="10">
        <f>DetalhesDoOrçamento34[[#This Row],[Custo previsto]]-DetalhesDoOrçamento34[[#This Row],[Custo Real]]</f>
        <v>-200</v>
      </c>
      <c r="G4" s="10">
        <f>DetalhesDoOrçamento34[[#This Row],[Custo Real]]</f>
        <v>1200</v>
      </c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6.5" customHeight="1">
      <c r="B5" s="7" t="s">
        <v>67</v>
      </c>
      <c r="C5" s="7" t="s">
        <v>9</v>
      </c>
      <c r="D5" s="10">
        <v>0</v>
      </c>
      <c r="E5" s="10">
        <v>0</v>
      </c>
      <c r="F5" s="10">
        <f>DetalhesDoOrçamento34[[#This Row],[Custo previsto]]-DetalhesDoOrçamento34[[#This Row],[Custo Real]]</f>
        <v>0</v>
      </c>
      <c r="G5" s="10">
        <f>DetalhesDoOrçamento34[[#This Row],[Custo Real]]</f>
        <v>0</v>
      </c>
      <c r="H5" s="7"/>
      <c r="I5" s="7"/>
      <c r="J5" s="7"/>
      <c r="K5" s="11"/>
      <c r="L5" s="11"/>
      <c r="M5" s="11"/>
      <c r="N5" s="11"/>
      <c r="O5" s="11"/>
      <c r="P5" s="11"/>
      <c r="Q5" s="7"/>
    </row>
    <row r="6" spans="1:17" ht="16.5" customHeight="1">
      <c r="B6" s="7" t="s">
        <v>71</v>
      </c>
      <c r="C6" s="7" t="s">
        <v>9</v>
      </c>
      <c r="D6" s="10">
        <v>0</v>
      </c>
      <c r="E6" s="10">
        <v>0</v>
      </c>
      <c r="F6" s="10">
        <f>DetalhesDoOrçamento34[[#This Row],[Custo previsto]]-DetalhesDoOrçamento34[[#This Row],[Custo Real]]</f>
        <v>0</v>
      </c>
      <c r="G6" s="10">
        <f>DetalhesDoOrçamento34[[#This Row],[Custo Real]]</f>
        <v>0</v>
      </c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6.5" customHeight="1">
      <c r="B7" s="7" t="s">
        <v>72</v>
      </c>
      <c r="C7" s="7" t="s">
        <v>9</v>
      </c>
      <c r="D7" s="10">
        <v>0</v>
      </c>
      <c r="E7" s="10">
        <v>0</v>
      </c>
      <c r="F7" s="10">
        <f>DetalhesDoOrçamento34[[#This Row],[Custo previsto]]-DetalhesDoOrçamento34[[#This Row],[Custo Real]]</f>
        <v>0</v>
      </c>
      <c r="G7" s="10">
        <f>DetalhesDoOrçamento34[[#This Row],[Custo Real]]</f>
        <v>0</v>
      </c>
      <c r="H7" s="7"/>
      <c r="I7" s="7"/>
      <c r="J7" s="4"/>
      <c r="K7" s="4"/>
      <c r="L7" s="4"/>
      <c r="M7" s="4"/>
      <c r="N7" s="4"/>
      <c r="O7" s="4"/>
      <c r="P7" s="4"/>
      <c r="Q7" s="4"/>
    </row>
    <row r="8" spans="1:17" ht="16.5" customHeight="1">
      <c r="B8" s="7" t="s">
        <v>73</v>
      </c>
      <c r="C8" s="7" t="s">
        <v>9</v>
      </c>
      <c r="D8" s="10">
        <v>0</v>
      </c>
      <c r="E8" s="10">
        <v>0</v>
      </c>
      <c r="F8" s="10">
        <f>DetalhesDoOrçamento34[[#This Row],[Custo previsto]]-DetalhesDoOrçamento34[[#This Row],[Custo Real]]</f>
        <v>0</v>
      </c>
      <c r="G8" s="10">
        <f>DetalhesDoOrçamento34[[#This Row],[Custo Real]]</f>
        <v>0</v>
      </c>
      <c r="H8" s="7"/>
      <c r="I8" s="7"/>
      <c r="J8" s="4"/>
      <c r="K8" s="4"/>
      <c r="L8" s="4"/>
      <c r="M8" s="4"/>
      <c r="N8" s="4"/>
      <c r="O8" s="4"/>
      <c r="P8" s="4"/>
      <c r="Q8" s="4"/>
    </row>
    <row r="9" spans="1:17" ht="16.5" customHeight="1">
      <c r="B9" s="7" t="s">
        <v>74</v>
      </c>
      <c r="C9" s="7" t="s">
        <v>9</v>
      </c>
      <c r="D9" s="10">
        <v>0</v>
      </c>
      <c r="E9" s="10">
        <v>0</v>
      </c>
      <c r="F9" s="10">
        <f>DetalhesDoOrçamento34[[#This Row],[Custo previsto]]-DetalhesDoOrçamento34[[#This Row],[Custo Real]]</f>
        <v>0</v>
      </c>
      <c r="G9" s="10">
        <f>DetalhesDoOrçamento34[[#This Row],[Custo Real]]</f>
        <v>0</v>
      </c>
      <c r="H9" s="7"/>
      <c r="I9" s="7"/>
      <c r="J9" s="4"/>
      <c r="K9" s="4"/>
      <c r="L9" s="4"/>
      <c r="M9" s="4"/>
      <c r="N9" s="4"/>
      <c r="O9" s="4"/>
      <c r="P9" s="4"/>
      <c r="Q9" s="4"/>
    </row>
    <row r="10" spans="1:17" ht="16.5" customHeight="1">
      <c r="B10" s="7" t="s">
        <v>75</v>
      </c>
      <c r="C10" s="7" t="s">
        <v>2</v>
      </c>
      <c r="D10" s="10">
        <v>0</v>
      </c>
      <c r="E10" s="10">
        <v>0</v>
      </c>
      <c r="F10" s="10">
        <f>DetalhesDoOrçamento34[[#This Row],[Custo previsto]]-DetalhesDoOrçamento34[[#This Row],[Custo Real]]</f>
        <v>0</v>
      </c>
      <c r="G10" s="10">
        <f>DetalhesDoOrçamento34[[#This Row],[Custo Real]]</f>
        <v>0</v>
      </c>
      <c r="H10" s="7"/>
      <c r="I10" s="7"/>
      <c r="J10" s="4"/>
      <c r="K10" s="4"/>
      <c r="L10" s="4"/>
      <c r="M10" s="4"/>
      <c r="N10" s="4"/>
      <c r="O10" s="4"/>
      <c r="P10" s="4"/>
      <c r="Q10" s="4"/>
    </row>
    <row r="11" spans="1:17" ht="16.5" customHeight="1">
      <c r="B11" s="7" t="s">
        <v>76</v>
      </c>
      <c r="C11" s="7" t="s">
        <v>6</v>
      </c>
      <c r="D11" s="10">
        <v>0</v>
      </c>
      <c r="E11" s="10">
        <v>0</v>
      </c>
      <c r="F11" s="10">
        <f>DetalhesDoOrçamento34[[#This Row],[Custo previsto]]-DetalhesDoOrçamento34[[#This Row],[Custo Real]]</f>
        <v>0</v>
      </c>
      <c r="G11" s="10">
        <f>DetalhesDoOrçamento34[[#This Row],[Custo Real]]</f>
        <v>0</v>
      </c>
      <c r="H11" s="7"/>
      <c r="I11" s="7"/>
      <c r="J11" s="4"/>
      <c r="K11" s="4"/>
      <c r="L11" s="4"/>
      <c r="M11" s="4"/>
      <c r="N11" s="4"/>
      <c r="O11" s="4"/>
      <c r="P11" s="4"/>
      <c r="Q11" s="4"/>
    </row>
    <row r="12" spans="1:17" ht="16.5" customHeight="1">
      <c r="B12" s="7" t="s">
        <v>68</v>
      </c>
      <c r="C12" s="7" t="s">
        <v>9</v>
      </c>
      <c r="D12" s="10">
        <v>0</v>
      </c>
      <c r="E12" s="10">
        <v>0</v>
      </c>
      <c r="F12" s="10">
        <f>DetalhesDoOrçamento34[[#This Row],[Custo previsto]]-DetalhesDoOrçamento34[[#This Row],[Custo Real]]</f>
        <v>0</v>
      </c>
      <c r="G12" s="10">
        <f>DetalhesDoOrçamento34[[#This Row],[Custo Real]]</f>
        <v>0</v>
      </c>
      <c r="H12" s="7"/>
      <c r="I12" s="7"/>
      <c r="J12" s="4"/>
      <c r="K12" s="4"/>
      <c r="L12" s="4"/>
      <c r="M12" s="4"/>
      <c r="N12" s="4"/>
      <c r="O12" s="4"/>
      <c r="P12" s="4"/>
      <c r="Q12" s="4"/>
    </row>
    <row r="13" spans="1:17" ht="16.5" customHeight="1">
      <c r="B13" s="7" t="s">
        <v>69</v>
      </c>
      <c r="C13" s="7" t="s">
        <v>9</v>
      </c>
      <c r="D13" s="10">
        <v>0</v>
      </c>
      <c r="E13" s="10">
        <v>0</v>
      </c>
      <c r="F13" s="10">
        <f>DetalhesDoOrçamento34[[#This Row],[Custo previsto]]-DetalhesDoOrçamento34[[#This Row],[Custo Real]]</f>
        <v>0</v>
      </c>
      <c r="G13" s="10">
        <f>DetalhesDoOrçamento34[[#This Row],[Custo Real]]</f>
        <v>0</v>
      </c>
      <c r="H13" s="7"/>
      <c r="I13" s="7"/>
      <c r="J13" s="4"/>
      <c r="K13" s="4"/>
      <c r="L13" s="4"/>
      <c r="M13" s="4"/>
      <c r="N13" s="4"/>
      <c r="O13" s="4"/>
      <c r="P13" s="4"/>
      <c r="Q13" s="4"/>
    </row>
    <row r="14" spans="1:17" ht="16.5" customHeight="1">
      <c r="B14" s="7" t="s">
        <v>70</v>
      </c>
      <c r="C14" s="7" t="s">
        <v>2</v>
      </c>
      <c r="D14" s="10">
        <v>0</v>
      </c>
      <c r="E14" s="10">
        <v>0</v>
      </c>
      <c r="F14" s="10">
        <f>DetalhesDoOrçamento34[[#This Row],[Custo previsto]]-DetalhesDoOrçamento34[[#This Row],[Custo Real]]</f>
        <v>0</v>
      </c>
      <c r="G14" s="10">
        <f>DetalhesDoOrçamento34[[#This Row],[Custo Real]]</f>
        <v>0</v>
      </c>
      <c r="H14" s="7"/>
      <c r="I14" s="7"/>
      <c r="J14" s="4"/>
      <c r="K14" s="4"/>
      <c r="L14" s="4"/>
      <c r="M14" s="4"/>
      <c r="N14" s="4"/>
      <c r="O14" s="4"/>
      <c r="P14" s="4"/>
      <c r="Q14" s="4"/>
    </row>
    <row r="15" spans="1:17" ht="16.5" customHeight="1" thickBot="1">
      <c r="B15" s="7" t="s">
        <v>29</v>
      </c>
      <c r="C15" s="7" t="s">
        <v>9</v>
      </c>
      <c r="D15" s="10">
        <v>0</v>
      </c>
      <c r="E15" s="10">
        <v>0</v>
      </c>
      <c r="F15" s="10">
        <f>DetalhesDoOrçamento34[[#This Row],[Custo previsto]]-DetalhesDoOrçamento34[[#This Row],[Custo Real]]</f>
        <v>0</v>
      </c>
      <c r="G15" s="10">
        <f>DetalhesDoOrçamento34[[#This Row],[Custo Real]]</f>
        <v>0</v>
      </c>
      <c r="H15" s="7"/>
      <c r="I15" s="7"/>
      <c r="J15" s="4"/>
      <c r="K15" s="4"/>
      <c r="L15" s="4"/>
      <c r="M15" s="4"/>
      <c r="N15" s="4"/>
      <c r="O15" s="4"/>
      <c r="P15" s="4"/>
      <c r="Q15" s="4"/>
    </row>
    <row r="16" spans="1:17" ht="16.5" customHeight="1" thickTop="1">
      <c r="B16" s="12" t="s">
        <v>35</v>
      </c>
      <c r="C16" s="12"/>
      <c r="D16" s="13">
        <f>SUBTOTAL(109,DetalhesDoOrçamento34[Custo previsto])</f>
        <v>1000</v>
      </c>
      <c r="E16" s="13">
        <f>SUBTOTAL(109,DetalhesDoOrçamento34[Custo Real])</f>
        <v>1200</v>
      </c>
      <c r="F16" s="13">
        <f>SUBTOTAL(109,DetalhesDoOrçamento34[Diferença])</f>
        <v>-200</v>
      </c>
      <c r="G16" s="13"/>
      <c r="H16" s="7"/>
      <c r="I16" s="7"/>
      <c r="J16" s="4"/>
      <c r="K16" s="4"/>
      <c r="L16" s="4"/>
      <c r="M16" s="4"/>
      <c r="N16" s="4"/>
      <c r="O16" s="4"/>
      <c r="P16" s="4"/>
      <c r="Q16" s="4"/>
    </row>
    <row r="17" spans="2:17" ht="16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2:17" ht="16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2:17" ht="16.5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2:17" ht="16.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2:17" ht="16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2:17" ht="16.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2:17" ht="16.5" customHeight="1"/>
    <row r="24" spans="2:17" ht="16.5" customHeight="1"/>
    <row r="25" spans="2:17" ht="16.5" customHeight="1"/>
    <row r="26" spans="2:17" ht="16.5" customHeight="1"/>
    <row r="27" spans="2:17" ht="16.5" customHeight="1"/>
    <row r="28" spans="2:17" ht="16.5" customHeight="1"/>
    <row r="29" spans="2:17" ht="16.5" customHeight="1"/>
    <row r="30" spans="2:17" ht="16.5" customHeight="1"/>
    <row r="31" spans="2:17" ht="16.5" customHeight="1"/>
    <row r="32" spans="2:17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</sheetData>
  <mergeCells count="5">
    <mergeCell ref="B2:E2"/>
    <mergeCell ref="F2:G2"/>
    <mergeCell ref="K5:P5"/>
    <mergeCell ref="J7:Q16"/>
    <mergeCell ref="B1:L1"/>
  </mergeCells>
  <conditionalFormatting sqref="F4:F15">
    <cfRule type="expression" dxfId="94" priority="1">
      <formula>F4&lt;0</formula>
    </cfRule>
  </conditionalFormatting>
  <conditionalFormatting sqref="G4:G15">
    <cfRule type="dataBar" priority="119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{D3204237-DFC0-4C34-8362-C84EF0B91516}</x14:id>
        </ext>
      </extLst>
    </cfRule>
  </conditionalFormatting>
  <dataValidations count="1">
    <dataValidation type="list" allowBlank="1" showInputMessage="1" showErrorMessage="1" errorTitle="Data Inválida" error="Se precisar adicionar uma nova categoria à lista, você poderá adicionar outros itens de lista à coluna Pesquisa da Categoria de orçamento, na planilha chamada Listas de pesquisa." sqref="C4:C15">
      <formula1>CategoriaDeOrçamento</formula1>
    </dataValidation>
  </dataValidations>
  <hyperlinks>
    <hyperlink ref="F2:G2" location="'Relatório de orçamento mensal'!A1" tooltip="Selecione para navegar até a planilha Relatório de Orçamento Mensal." display="Monthly Budget Report"/>
  </hyperlinks>
  <pageMargins left="0.7" right="0.7" top="0.75" bottom="0.75" header="0.3" footer="0.3"/>
  <pageSetup paperSize="9" scale="62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3204237-DFC0-4C34-8362-C84EF0B915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G4:G15</xm:sqref>
        </x14:conditionalFormatting>
        <x14:conditionalFormatting xmlns:xm="http://schemas.microsoft.com/office/excel/2006/main">
          <x14:cfRule type="iconSet" priority="120" id="{2BE7779E-7178-47E3-A150-12759A1DCC05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F4:F15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353"/>
  <sheetViews>
    <sheetView showGridLines="0" zoomScaleNormal="100" workbookViewId="0">
      <pane ySplit="3" topLeftCell="A4" activePane="bottomLeft" state="frozen"/>
      <selection sqref="A1:XFD1"/>
      <selection pane="bottomLeft" activeCell="I21" sqref="B1:Q21"/>
    </sheetView>
  </sheetViews>
  <sheetFormatPr defaultRowHeight="12.75"/>
  <cols>
    <col min="1" max="1" width="2.5703125" style="1" customWidth="1"/>
    <col min="2" max="2" width="26.7109375" customWidth="1"/>
    <col min="3" max="3" width="26.42578125" customWidth="1"/>
    <col min="4" max="4" width="16.28515625" customWidth="1"/>
    <col min="5" max="6" width="13.28515625" customWidth="1"/>
    <col min="7" max="7" width="29.85546875" customWidth="1"/>
    <col min="8" max="8" width="2.5703125" customWidth="1"/>
  </cols>
  <sheetData>
    <row r="1" spans="1:17" ht="81" customHeight="1">
      <c r="B1" s="5" t="s">
        <v>100</v>
      </c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7"/>
      <c r="O1" s="7"/>
      <c r="P1" s="7"/>
      <c r="Q1" s="7"/>
    </row>
    <row r="2" spans="1:17" ht="63" customHeight="1" thickBot="1">
      <c r="A2" s="2" t="s">
        <v>13</v>
      </c>
      <c r="B2" s="6" t="s">
        <v>103</v>
      </c>
      <c r="C2" s="3"/>
      <c r="D2" s="3"/>
      <c r="E2" s="3"/>
      <c r="F2" s="8" t="s">
        <v>38</v>
      </c>
      <c r="G2" s="8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5.5" customHeight="1" thickTop="1">
      <c r="A3" s="1" t="s">
        <v>40</v>
      </c>
      <c r="B3" s="9" t="s">
        <v>14</v>
      </c>
      <c r="C3" s="9" t="s">
        <v>1</v>
      </c>
      <c r="D3" s="9" t="s">
        <v>36</v>
      </c>
      <c r="E3" s="9" t="s">
        <v>37</v>
      </c>
      <c r="F3" s="9" t="s">
        <v>0</v>
      </c>
      <c r="G3" s="9" t="s">
        <v>39</v>
      </c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6.5" customHeight="1">
      <c r="B4" s="7" t="s">
        <v>77</v>
      </c>
      <c r="C4" s="7" t="s">
        <v>3</v>
      </c>
      <c r="D4" s="10">
        <v>100</v>
      </c>
      <c r="E4" s="10">
        <v>100</v>
      </c>
      <c r="F4" s="10">
        <f>DetalhesDoOrçamento345[[#This Row],[Custo previsto]]-DetalhesDoOrçamento345[[#This Row],[Custo Real]]</f>
        <v>0</v>
      </c>
      <c r="G4" s="10">
        <f>DetalhesDoOrçamento345[[#This Row],[Custo Real]]</f>
        <v>100</v>
      </c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6.5" customHeight="1">
      <c r="B5" s="7" t="s">
        <v>45</v>
      </c>
      <c r="C5" s="7" t="s">
        <v>3</v>
      </c>
      <c r="D5" s="10">
        <v>100</v>
      </c>
      <c r="E5" s="10">
        <v>50</v>
      </c>
      <c r="F5" s="10">
        <f>DetalhesDoOrçamento345[[#This Row],[Custo previsto]]-DetalhesDoOrçamento345[[#This Row],[Custo Real]]</f>
        <v>50</v>
      </c>
      <c r="G5" s="10">
        <f>DetalhesDoOrçamento345[[#This Row],[Custo Real]]</f>
        <v>50</v>
      </c>
      <c r="H5" s="7"/>
      <c r="I5" s="7"/>
      <c r="J5" s="7"/>
      <c r="K5" s="11"/>
      <c r="L5" s="11"/>
      <c r="M5" s="11"/>
      <c r="N5" s="11"/>
      <c r="O5" s="11"/>
      <c r="P5" s="11"/>
      <c r="Q5" s="7"/>
    </row>
    <row r="6" spans="1:17" ht="16.5" customHeight="1">
      <c r="B6" s="7" t="s">
        <v>46</v>
      </c>
      <c r="C6" s="7" t="s">
        <v>3</v>
      </c>
      <c r="D6" s="10">
        <v>50</v>
      </c>
      <c r="E6" s="10">
        <v>28</v>
      </c>
      <c r="F6" s="10">
        <f>DetalhesDoOrçamento345[[#This Row],[Custo previsto]]-DetalhesDoOrçamento345[[#This Row],[Custo Real]]</f>
        <v>22</v>
      </c>
      <c r="G6" s="10">
        <f>DetalhesDoOrçamento345[[#This Row],[Custo Real]]</f>
        <v>28</v>
      </c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6.5" customHeight="1">
      <c r="B7" s="7" t="s">
        <v>47</v>
      </c>
      <c r="C7" s="7" t="s">
        <v>3</v>
      </c>
      <c r="D7" s="10">
        <v>100</v>
      </c>
      <c r="E7" s="10">
        <v>100</v>
      </c>
      <c r="F7" s="10">
        <f>DetalhesDoOrçamento345[[#This Row],[Custo previsto]]-DetalhesDoOrçamento345[[#This Row],[Custo Real]]</f>
        <v>0</v>
      </c>
      <c r="G7" s="10">
        <f>DetalhesDoOrçamento345[[#This Row],[Custo Real]]</f>
        <v>100</v>
      </c>
      <c r="H7" s="7"/>
      <c r="I7" s="7"/>
      <c r="J7" s="4"/>
      <c r="K7" s="4"/>
      <c r="L7" s="4"/>
      <c r="M7" s="4"/>
      <c r="N7" s="4"/>
      <c r="O7" s="4"/>
      <c r="P7" s="4"/>
      <c r="Q7" s="4"/>
    </row>
    <row r="8" spans="1:17" ht="16.5" customHeight="1">
      <c r="B8" s="7" t="s">
        <v>17</v>
      </c>
      <c r="C8" s="7" t="s">
        <v>3</v>
      </c>
      <c r="D8" s="10">
        <v>90</v>
      </c>
      <c r="E8" s="10">
        <v>0</v>
      </c>
      <c r="F8" s="10">
        <f>DetalhesDoOrçamento345[[#This Row],[Custo previsto]]-DetalhesDoOrçamento345[[#This Row],[Custo Real]]</f>
        <v>90</v>
      </c>
      <c r="G8" s="10">
        <f>DetalhesDoOrçamento345[[#This Row],[Custo Real]]</f>
        <v>0</v>
      </c>
      <c r="H8" s="7"/>
      <c r="I8" s="7"/>
      <c r="J8" s="4"/>
      <c r="K8" s="4"/>
      <c r="L8" s="4"/>
      <c r="M8" s="4"/>
      <c r="N8" s="4"/>
      <c r="O8" s="4"/>
      <c r="P8" s="4"/>
      <c r="Q8" s="4"/>
    </row>
    <row r="9" spans="1:17" ht="16.5" customHeight="1">
      <c r="B9" s="7" t="s">
        <v>48</v>
      </c>
      <c r="C9" s="7" t="s">
        <v>3</v>
      </c>
      <c r="D9" s="10">
        <v>400</v>
      </c>
      <c r="E9" s="10">
        <v>580</v>
      </c>
      <c r="F9" s="10">
        <f>DetalhesDoOrçamento345[[#This Row],[Custo previsto]]-DetalhesDoOrçamento345[[#This Row],[Custo Real]]</f>
        <v>-180</v>
      </c>
      <c r="G9" s="10">
        <f>DetalhesDoOrçamento345[[#This Row],[Custo Real]]</f>
        <v>580</v>
      </c>
      <c r="H9" s="7"/>
      <c r="I9" s="7"/>
      <c r="J9" s="4"/>
      <c r="K9" s="4"/>
      <c r="L9" s="4"/>
      <c r="M9" s="4"/>
      <c r="N9" s="4"/>
      <c r="O9" s="4"/>
      <c r="P9" s="4"/>
      <c r="Q9" s="4"/>
    </row>
    <row r="10" spans="1:17" ht="16.5" customHeight="1">
      <c r="B10" s="7" t="s">
        <v>78</v>
      </c>
      <c r="C10" s="7" t="s">
        <v>3</v>
      </c>
      <c r="D10" s="10">
        <v>1000</v>
      </c>
      <c r="E10" s="10">
        <v>1200</v>
      </c>
      <c r="F10" s="10">
        <f>DetalhesDoOrçamento345[[#This Row],[Custo previsto]]-DetalhesDoOrçamento345[[#This Row],[Custo Real]]</f>
        <v>-200</v>
      </c>
      <c r="G10" s="10">
        <f>DetalhesDoOrçamento345[[#This Row],[Custo Real]]</f>
        <v>1200</v>
      </c>
      <c r="H10" s="7"/>
      <c r="I10" s="7"/>
      <c r="J10" s="4"/>
      <c r="K10" s="4"/>
      <c r="L10" s="4"/>
      <c r="M10" s="4"/>
      <c r="N10" s="4"/>
      <c r="O10" s="4"/>
      <c r="P10" s="4"/>
      <c r="Q10" s="4"/>
    </row>
    <row r="11" spans="1:17" ht="16.5" customHeight="1">
      <c r="B11" s="7" t="s">
        <v>82</v>
      </c>
      <c r="C11" s="7" t="s">
        <v>2</v>
      </c>
      <c r="D11" s="10">
        <v>5000</v>
      </c>
      <c r="E11" s="10">
        <v>3000</v>
      </c>
      <c r="F11" s="10">
        <f>DetalhesDoOrçamento345[[#This Row],[Custo previsto]]-DetalhesDoOrçamento345[[#This Row],[Custo Real]]</f>
        <v>2000</v>
      </c>
      <c r="G11" s="10">
        <f>DetalhesDoOrçamento345[[#This Row],[Custo Real]]</f>
        <v>3000</v>
      </c>
      <c r="H11" s="7"/>
      <c r="I11" s="7"/>
      <c r="J11" s="4"/>
      <c r="K11" s="4"/>
      <c r="L11" s="4"/>
      <c r="M11" s="4"/>
      <c r="N11" s="4"/>
      <c r="O11" s="4"/>
      <c r="P11" s="4"/>
      <c r="Q11" s="4"/>
    </row>
    <row r="12" spans="1:17" ht="16.5" customHeight="1">
      <c r="B12" s="7" t="s">
        <v>79</v>
      </c>
      <c r="C12" s="7" t="s">
        <v>3</v>
      </c>
      <c r="D12" s="10">
        <v>75</v>
      </c>
      <c r="E12" s="10">
        <v>100</v>
      </c>
      <c r="F12" s="10">
        <f>DetalhesDoOrçamento345[[#This Row],[Custo previsto]]-DetalhesDoOrçamento345[[#This Row],[Custo Real]]</f>
        <v>-25</v>
      </c>
      <c r="G12" s="10">
        <f>DetalhesDoOrçamento345[[#This Row],[Custo Real]]</f>
        <v>100</v>
      </c>
      <c r="H12" s="7"/>
      <c r="I12" s="7"/>
      <c r="J12" s="4"/>
      <c r="K12" s="4"/>
      <c r="L12" s="4"/>
      <c r="M12" s="4"/>
      <c r="N12" s="4"/>
      <c r="O12" s="4"/>
      <c r="P12" s="4"/>
      <c r="Q12" s="4"/>
    </row>
    <row r="13" spans="1:17" ht="16.5" customHeight="1">
      <c r="B13" s="7" t="s">
        <v>80</v>
      </c>
      <c r="C13" s="7" t="s">
        <v>3</v>
      </c>
      <c r="D13" s="10">
        <v>50</v>
      </c>
      <c r="E13" s="10">
        <v>50</v>
      </c>
      <c r="F13" s="10">
        <f>DetalhesDoOrçamento345[[#This Row],[Custo previsto]]-DetalhesDoOrçamento345[[#This Row],[Custo Real]]</f>
        <v>0</v>
      </c>
      <c r="G13" s="10">
        <f>DetalhesDoOrçamento345[[#This Row],[Custo Real]]</f>
        <v>50</v>
      </c>
      <c r="H13" s="7"/>
      <c r="I13" s="7"/>
      <c r="J13" s="4"/>
      <c r="K13" s="4"/>
      <c r="L13" s="4"/>
      <c r="M13" s="4"/>
      <c r="N13" s="4"/>
      <c r="O13" s="4"/>
      <c r="P13" s="4"/>
      <c r="Q13" s="4"/>
    </row>
    <row r="14" spans="1:17" ht="16.5" customHeight="1" thickBot="1">
      <c r="B14" s="7" t="s">
        <v>81</v>
      </c>
      <c r="C14" s="7" t="s">
        <v>3</v>
      </c>
      <c r="D14" s="10">
        <v>50</v>
      </c>
      <c r="E14" s="10">
        <v>50</v>
      </c>
      <c r="F14" s="10">
        <f>DetalhesDoOrçamento345[[#This Row],[Custo previsto]]-DetalhesDoOrçamento345[[#This Row],[Custo Real]]</f>
        <v>0</v>
      </c>
      <c r="G14" s="10">
        <f>DetalhesDoOrçamento345[[#This Row],[Custo Real]]</f>
        <v>50</v>
      </c>
      <c r="H14" s="7"/>
      <c r="I14" s="7"/>
      <c r="J14" s="4"/>
      <c r="K14" s="4"/>
      <c r="L14" s="4"/>
      <c r="M14" s="4"/>
      <c r="N14" s="4"/>
      <c r="O14" s="4"/>
      <c r="P14" s="4"/>
      <c r="Q14" s="4"/>
    </row>
    <row r="15" spans="1:17" ht="16.5" customHeight="1" thickTop="1">
      <c r="B15" s="12" t="s">
        <v>35</v>
      </c>
      <c r="C15" s="12"/>
      <c r="D15" s="13">
        <f>SUBTOTAL(109,DetalhesDoOrçamento345[Custo previsto])</f>
        <v>7015</v>
      </c>
      <c r="E15" s="13">
        <f>SUBTOTAL(109,DetalhesDoOrçamento345[Custo Real])</f>
        <v>5258</v>
      </c>
      <c r="F15" s="13">
        <f>SUBTOTAL(109,DetalhesDoOrçamento345[Diferença])</f>
        <v>1757</v>
      </c>
      <c r="G15" s="13"/>
      <c r="H15" s="7"/>
      <c r="I15" s="7"/>
      <c r="J15" s="4"/>
      <c r="K15" s="4"/>
      <c r="L15" s="4"/>
      <c r="M15" s="4"/>
      <c r="N15" s="4"/>
      <c r="O15" s="4"/>
      <c r="P15" s="4"/>
      <c r="Q15" s="4"/>
    </row>
    <row r="16" spans="1:17" ht="16.5" customHeight="1">
      <c r="B16" s="7"/>
      <c r="C16" s="7"/>
      <c r="D16" s="7"/>
      <c r="E16" s="7"/>
      <c r="F16" s="7"/>
      <c r="G16" s="7"/>
      <c r="H16" s="7"/>
      <c r="I16" s="7"/>
      <c r="J16" s="4"/>
      <c r="K16" s="4"/>
      <c r="L16" s="4"/>
      <c r="M16" s="4"/>
      <c r="N16" s="4"/>
      <c r="O16" s="4"/>
      <c r="P16" s="4"/>
      <c r="Q16" s="4"/>
    </row>
    <row r="17" spans="2:17" ht="16.5" customHeight="1">
      <c r="B17" s="7"/>
      <c r="C17" s="7"/>
      <c r="D17" s="7"/>
      <c r="E17" s="7"/>
      <c r="F17" s="7"/>
      <c r="G17" s="7"/>
      <c r="H17" s="7"/>
      <c r="I17" s="7"/>
      <c r="J17" s="4"/>
      <c r="K17" s="4"/>
      <c r="L17" s="4"/>
      <c r="M17" s="4"/>
      <c r="N17" s="4"/>
      <c r="O17" s="4"/>
      <c r="P17" s="4"/>
      <c r="Q17" s="4"/>
    </row>
    <row r="18" spans="2:17" ht="16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2:17" ht="16.5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2:17" ht="16.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2:17" ht="16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2:17" ht="16.5" customHeight="1"/>
    <row r="23" spans="2:17" ht="16.5" customHeight="1"/>
    <row r="24" spans="2:17" ht="16.5" customHeight="1"/>
    <row r="25" spans="2:17" ht="16.5" customHeight="1"/>
    <row r="26" spans="2:17" ht="16.5" customHeight="1"/>
    <row r="27" spans="2:17" ht="16.5" customHeight="1"/>
    <row r="28" spans="2:17" ht="16.5" customHeight="1"/>
    <row r="29" spans="2:17" ht="16.5" customHeight="1"/>
    <row r="30" spans="2:17" ht="16.5" customHeight="1"/>
    <row r="31" spans="2:17" ht="16.5" customHeight="1"/>
    <row r="32" spans="2:17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spans="2:17" ht="16.5" customHeight="1"/>
    <row r="50" spans="2:17" ht="16.5" customHeight="1"/>
    <row r="51" spans="2:17" s="1" customFormat="1" ht="16.5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2:17" s="1" customFormat="1" ht="16.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2:17" s="1" customFormat="1" ht="16.5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2:17" s="1" customFormat="1" ht="16.5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2:17" s="1" customFormat="1" ht="16.5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2:17" s="1" customFormat="1" ht="16.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2:17" s="1" customFormat="1" ht="16.5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2:17" s="1" customFormat="1" ht="16.5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2:17" s="1" customFormat="1" ht="16.5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2:17" s="1" customFormat="1" ht="16.5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2:17" s="1" customFormat="1" ht="16.5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2:17" s="1" customFormat="1" ht="16.5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2:17" s="1" customFormat="1" ht="16.5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2:17" s="1" customFormat="1" ht="16.5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2:17" s="1" customFormat="1" ht="16.5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2:17" s="1" customFormat="1" ht="16.5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2:17" s="1" customFormat="1" ht="16.5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17" s="1" customFormat="1" ht="16.5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2:17" s="1" customFormat="1" ht="16.5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7" s="1" customFormat="1" ht="16.5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2:17" s="1" customFormat="1" ht="16.5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2:17" s="1" customFormat="1" ht="16.5" customHeight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2:17" s="1" customFormat="1" ht="16.5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2:17" s="1" customFormat="1" ht="16.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2:17" s="1" customFormat="1" ht="16.5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2:17" s="1" customFormat="1" ht="16.5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2:17" s="1" customFormat="1" ht="16.5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2:17" s="1" customFormat="1" ht="16.5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2:17" s="1" customFormat="1" ht="16.5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2:17" s="1" customFormat="1" ht="16.5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2:17" s="1" customFormat="1" ht="16.5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2:17" s="1" customFormat="1" ht="16.5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2:17" s="1" customFormat="1" ht="16.5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2:17" s="1" customFormat="1" ht="16.5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2:17" s="1" customFormat="1" ht="16.5" customHeight="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2:17" s="1" customFormat="1" ht="16.5" customHeight="1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2:17" s="1" customFormat="1" ht="16.5" customHeight="1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2:17" s="1" customFormat="1" ht="16.5" customHeight="1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2:17" s="1" customFormat="1" ht="16.5" customHeight="1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2:17" s="1" customFormat="1" ht="16.5" customHeight="1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2:17" s="1" customFormat="1" ht="16.5" customHeight="1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2:17" s="1" customFormat="1" ht="16.5" customHeight="1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2:17" s="1" customFormat="1" ht="16.5" customHeight="1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2:17" s="1" customFormat="1" ht="16.5" customHeight="1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2:17" s="1" customFormat="1" ht="16.5" customHeight="1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2:17" s="1" customFormat="1" ht="16.5" customHeight="1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2:17" s="1" customFormat="1" ht="16.5" customHeight="1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2:17" s="1" customFormat="1" ht="16.5" customHeight="1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2:17" s="1" customFormat="1" ht="16.5" customHeight="1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2:17" s="1" customFormat="1" ht="16.5" customHeight="1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2:17" s="1" customFormat="1" ht="16.5" customHeight="1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2:17" s="1" customFormat="1" ht="16.5" customHeight="1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2:17" s="1" customFormat="1" ht="16.5" customHeight="1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2:17" s="1" customFormat="1" ht="16.5" customHeight="1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2:17" s="1" customFormat="1" ht="16.5" customHeight="1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2:17" s="1" customFormat="1" ht="16.5" customHeight="1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2:17" s="1" customFormat="1" ht="16.5" customHeight="1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2:17" s="1" customFormat="1" ht="16.5" customHeight="1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2:17" s="1" customFormat="1" ht="16.5" customHeight="1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2:17" s="1" customFormat="1" ht="16.5" customHeight="1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2:17" s="1" customFormat="1" ht="16.5" customHeight="1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2:17" s="1" customFormat="1" ht="16.5" customHeight="1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s="1" customFormat="1" ht="16.5" customHeight="1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s="1" customFormat="1" ht="16.5" customHeight="1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s="1" customFormat="1" ht="16.5" customHeight="1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2:17" s="1" customFormat="1" ht="16.5" customHeight="1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2:17" s="1" customFormat="1" ht="16.5" customHeight="1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2:17" s="1" customFormat="1" ht="16.5" customHeight="1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2:17" s="1" customFormat="1" ht="16.5" customHeight="1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2:17" s="1" customFormat="1" ht="16.5" customHeight="1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2:17" s="1" customFormat="1" ht="16.5" customHeight="1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2:17" s="1" customFormat="1" ht="16.5" customHeight="1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2:17" s="1" customFormat="1" ht="16.5" customHeight="1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2:17" s="1" customFormat="1" ht="16.5" customHeight="1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2:17" s="1" customFormat="1" ht="16.5" customHeight="1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2:17" s="1" customFormat="1" ht="16.5" customHeight="1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2:17" s="1" customFormat="1" ht="16.5" customHeight="1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2:17" s="1" customFormat="1" ht="16.5" customHeight="1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2:17" s="1" customFormat="1" ht="16.5" customHeight="1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2:17" s="1" customFormat="1" ht="16.5" customHeight="1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2:17" s="1" customFormat="1" ht="16.5" customHeight="1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2:17" s="1" customFormat="1" ht="16.5" customHeight="1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2:17" s="1" customFormat="1" ht="16.5" customHeight="1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2:17" s="1" customFormat="1" ht="16.5" customHeight="1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2:17" s="1" customFormat="1" ht="16.5" customHeight="1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2:17" s="1" customFormat="1" ht="16.5" customHeight="1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2:17" s="1" customFormat="1" ht="16.5" customHeight="1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2:17" s="1" customFormat="1" ht="16.5" customHeight="1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2:17" s="1" customFormat="1" ht="16.5" customHeight="1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2:17" s="1" customFormat="1" ht="16.5" customHeight="1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2:17" s="1" customFormat="1" ht="16.5" customHeight="1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2:17" s="1" customFormat="1" ht="16.5" customHeight="1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2:17" s="1" customFormat="1" ht="16.5" customHeight="1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2:17" s="1" customFormat="1" ht="16.5" customHeight="1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2:17" s="1" customFormat="1" ht="16.5" customHeight="1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2:17" s="1" customFormat="1" ht="16.5" customHeight="1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2:17" s="1" customFormat="1" ht="16.5" customHeight="1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2:17" s="1" customFormat="1" ht="16.5" customHeight="1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2:17" s="1" customFormat="1" ht="16.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2:17" s="1" customFormat="1" ht="16.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2:17" s="1" customFormat="1" ht="16.5" customHeight="1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2:17" s="1" customFormat="1" ht="16.5" customHeight="1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2:17" s="1" customFormat="1" ht="16.5" customHeight="1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2:17" s="1" customFormat="1" ht="16.5" customHeight="1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2:17" s="1" customFormat="1" ht="16.5" customHeight="1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2:17" s="1" customFormat="1" ht="16.5" customHeight="1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2:17" s="1" customFormat="1" ht="16.5" customHeight="1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2:17" s="1" customFormat="1" ht="16.5" customHeight="1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2:17" s="1" customFormat="1" ht="16.5" customHeight="1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2:17" s="1" customFormat="1" ht="16.5" customHeight="1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2:17" s="1" customFormat="1" ht="16.5" customHeight="1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2:17" s="1" customFormat="1" ht="16.5" customHeight="1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2:17" s="1" customFormat="1" ht="16.5" customHeight="1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2:17" s="1" customFormat="1" ht="16.5" customHeight="1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2:17" s="1" customFormat="1" ht="16.5" customHeight="1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2:17" s="1" customFormat="1" ht="16.5" customHeight="1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2:17" s="1" customFormat="1" ht="16.5" customHeight="1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2:17" s="1" customFormat="1" ht="16.5" customHeight="1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2:17" s="1" customFormat="1" ht="16.5" customHeight="1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2:17" s="1" customFormat="1" ht="16.5" customHeight="1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2:17" s="1" customFormat="1" ht="16.5" customHeight="1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2:17" s="1" customFormat="1" ht="16.5" customHeight="1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2:17" s="1" customFormat="1" ht="16.5" customHeight="1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2:17" s="1" customFormat="1" ht="16.5" customHeight="1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2:17" s="1" customFormat="1" ht="16.5" customHeight="1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2:17" s="1" customFormat="1" ht="16.5" customHeight="1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2:17" s="1" customFormat="1" ht="16.5" customHeight="1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2:17" s="1" customFormat="1" ht="16.5" customHeight="1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2:17" s="1" customFormat="1" ht="16.5" customHeight="1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2:17" s="1" customFormat="1" ht="16.5" customHeight="1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2:17" s="1" customFormat="1" ht="16.5" customHeight="1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2:17" s="1" customFormat="1" ht="16.5" customHeight="1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2:17" s="1" customFormat="1" ht="16.5" customHeight="1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2:17" s="1" customFormat="1" ht="16.5" customHeight="1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2:17" s="1" customFormat="1" ht="16.5" customHeight="1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2:17" s="1" customFormat="1" ht="16.5" customHeight="1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2:17" s="1" customFormat="1" ht="16.5" customHeight="1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2:17" s="1" customFormat="1" ht="16.5" customHeight="1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2:17" s="1" customFormat="1" ht="16.5" customHeight="1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2:17" s="1" customFormat="1" ht="16.5" customHeight="1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2:17" s="1" customFormat="1" ht="16.5" customHeight="1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2:17" s="1" customFormat="1" ht="16.5" customHeight="1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2:17" s="1" customFormat="1" ht="16.5" customHeight="1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2:17" s="1" customFormat="1" ht="16.5" customHeight="1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2:17" s="1" customFormat="1" ht="16.5" customHeight="1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2:17" s="1" customFormat="1" ht="16.5" customHeight="1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2:17" s="1" customFormat="1" ht="16.5" customHeight="1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2:17" s="1" customFormat="1" ht="16.5" customHeight="1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2:17" s="1" customFormat="1" ht="16.5" customHeight="1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2:17" s="1" customFormat="1" ht="16.5" customHeight="1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2:17" s="1" customFormat="1" ht="16.5" customHeight="1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2:17" s="1" customFormat="1" ht="16.5" customHeight="1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2:17" s="1" customFormat="1" ht="16.5" customHeight="1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2:17" s="1" customFormat="1" ht="16.5" customHeight="1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2:17" s="1" customFormat="1" ht="16.5" customHeight="1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2:17" s="1" customFormat="1" ht="16.5" customHeight="1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2:17" s="1" customFormat="1" ht="16.5" customHeight="1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2:17" s="1" customFormat="1" ht="16.5" customHeight="1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2:17" s="1" customFormat="1" ht="16.5" customHeight="1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2:17" s="1" customFormat="1" ht="16.5" customHeight="1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2:17" s="1" customFormat="1" ht="16.5" customHeight="1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2:17" s="1" customFormat="1" ht="16.5" customHeight="1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2:17" s="1" customFormat="1" ht="16.5" customHeight="1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2:17" s="1" customFormat="1" ht="16.5" customHeight="1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2:17" s="1" customFormat="1" ht="16.5" customHeight="1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2:17" s="1" customFormat="1" ht="16.5" customHeight="1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2:17" s="1" customFormat="1" ht="16.5" customHeight="1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2:17" s="1" customFormat="1" ht="16.5" customHeight="1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2:17" s="1" customFormat="1" ht="16.5" customHeight="1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2:17" s="1" customFormat="1" ht="16.5" customHeight="1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2:17" s="1" customFormat="1" ht="16.5" customHeight="1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2:17" s="1" customFormat="1" ht="16.5" customHeight="1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2:17" s="1" customFormat="1" ht="16.5" customHeight="1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2:17" s="1" customFormat="1" ht="16.5" customHeight="1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2:17" s="1" customFormat="1" ht="16.5" customHeight="1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2:17" s="1" customFormat="1" ht="16.5" customHeight="1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2:17" s="1" customFormat="1" ht="16.5" customHeight="1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2:17" s="1" customFormat="1" ht="16.5" customHeight="1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2:17" s="1" customFormat="1" ht="16.5" customHeight="1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2:17" s="1" customFormat="1" ht="16.5" customHeight="1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2:17" s="1" customFormat="1" ht="16.5" customHeight="1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2:17" s="1" customFormat="1" ht="16.5" customHeight="1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2:17" s="1" customFormat="1" ht="16.5" customHeight="1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2:17" s="1" customFormat="1" ht="16.5" customHeight="1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2:17" s="1" customFormat="1" ht="16.5" customHeight="1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2:17" s="1" customFormat="1" ht="16.5" customHeight="1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2:17" s="1" customFormat="1" ht="16.5" customHeight="1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2:17" s="1" customFormat="1" ht="16.5" customHeight="1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2:17" s="1" customFormat="1" ht="16.5" customHeight="1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2:17" s="1" customFormat="1" ht="16.5" customHeight="1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2:17" s="1" customFormat="1" ht="16.5" customHeight="1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2:17" s="1" customFormat="1" ht="16.5" customHeight="1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2:17" s="1" customFormat="1" ht="16.5" customHeight="1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2:17" s="1" customFormat="1" ht="16.5" customHeight="1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2:17" s="1" customFormat="1" ht="16.5" customHeight="1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2:17" s="1" customFormat="1" ht="16.5" customHeight="1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2:17" s="1" customFormat="1" ht="16.5" customHeight="1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2:17" s="1" customFormat="1" ht="16.5" customHeight="1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2:17" s="1" customFormat="1" ht="16.5" customHeight="1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2:17" s="1" customFormat="1" ht="16.5" customHeight="1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2:17" s="1" customFormat="1" ht="16.5" customHeight="1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2:17" s="1" customFormat="1" ht="16.5" customHeight="1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2:17" s="1" customFormat="1" ht="16.5" customHeight="1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2:17" s="1" customFormat="1" ht="16.5" customHeight="1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2:17" s="1" customFormat="1" ht="16.5" customHeight="1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2:17" s="1" customFormat="1" ht="16.5" customHeight="1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2:17" s="1" customFormat="1" ht="16.5" customHeight="1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2:17" s="1" customFormat="1" ht="16.5" customHeight="1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2:17" s="1" customFormat="1" ht="16.5" customHeight="1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2:17" s="1" customFormat="1" ht="16.5" customHeight="1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2:17" s="1" customFormat="1" ht="16.5" customHeight="1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2:17" s="1" customFormat="1" ht="16.5" customHeight="1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2:17" s="1" customFormat="1" ht="16.5" customHeight="1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2:17" s="1" customFormat="1" ht="16.5" customHeight="1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2:17" s="1" customFormat="1" ht="16.5" customHeight="1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2:17" s="1" customFormat="1" ht="16.5" customHeight="1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2:17" s="1" customFormat="1" ht="16.5" customHeight="1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2:17" s="1" customFormat="1" ht="16.5" customHeight="1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2:17" s="1" customFormat="1" ht="16.5" customHeight="1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2:17" s="1" customFormat="1" ht="16.5" customHeight="1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2:17" s="1" customFormat="1" ht="16.5" customHeight="1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2:17" s="1" customFormat="1" ht="16.5" customHeight="1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2:17" s="1" customFormat="1" ht="16.5" customHeight="1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2:17" s="1" customFormat="1" ht="16.5" customHeight="1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2:17" s="1" customFormat="1" ht="16.5" customHeight="1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2:17" s="1" customFormat="1" ht="16.5" customHeight="1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2:17" s="1" customFormat="1" ht="16.5" customHeight="1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2:17" s="1" customFormat="1" ht="16.5" customHeight="1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2:17" s="1" customFormat="1" ht="16.5" customHeight="1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2:17" s="1" customFormat="1" ht="16.5" customHeight="1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2:17" s="1" customFormat="1" ht="16.5" customHeight="1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2:17" s="1" customFormat="1" ht="16.5" customHeight="1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2:17" s="1" customFormat="1" ht="16.5" customHeight="1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2:17" s="1" customFormat="1" ht="16.5" customHeight="1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2:17" s="1" customFormat="1" ht="16.5" customHeight="1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2:17" s="1" customFormat="1" ht="16.5" customHeight="1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2:17" s="1" customFormat="1" ht="16.5" customHeight="1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2:17" s="1" customFormat="1" ht="16.5" customHeight="1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2:17" s="1" customFormat="1" ht="16.5" customHeight="1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2:17" s="1" customFormat="1" ht="16.5" customHeight="1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2:17" s="1" customFormat="1" ht="16.5" customHeight="1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2:17" s="1" customFormat="1" ht="16.5" customHeight="1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2:17" s="1" customFormat="1" ht="16.5" customHeight="1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2:17" s="1" customFormat="1" ht="16.5" customHeight="1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2:17" s="1" customFormat="1" ht="16.5" customHeight="1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2:17" s="1" customFormat="1" ht="16.5" customHeight="1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2:17" s="1" customFormat="1" ht="16.5" customHeight="1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2:17" s="1" customFormat="1" ht="16.5" customHeight="1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2:17" s="1" customFormat="1" ht="16.5" customHeight="1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2:17" s="1" customFormat="1" ht="16.5" customHeight="1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2:17" s="1" customFormat="1" ht="16.5" customHeight="1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2:17" s="1" customFormat="1" ht="16.5" customHeight="1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2:17" s="1" customFormat="1" ht="16.5" customHeight="1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2:17" s="1" customFormat="1" ht="16.5" customHeight="1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2:17" s="1" customFormat="1" ht="16.5" customHeight="1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2:17" s="1" customFormat="1" ht="16.5" customHeight="1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2:17" s="1" customFormat="1" ht="16.5" customHeight="1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2:17" s="1" customFormat="1" ht="16.5" customHeight="1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2:17" s="1" customFormat="1" ht="16.5" customHeight="1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2:17" s="1" customFormat="1" ht="16.5" customHeight="1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2:17" s="1" customFormat="1" ht="16.5" customHeight="1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2:17" s="1" customFormat="1" ht="16.5" customHeight="1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2:17" s="1" customFormat="1" ht="16.5" customHeight="1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2:17" s="1" customFormat="1" ht="16.5" customHeight="1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2:17" s="1" customFormat="1" ht="16.5" customHeight="1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2:17" s="1" customFormat="1" ht="16.5" customHeight="1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2:17" s="1" customFormat="1" ht="16.5" customHeight="1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2:17" s="1" customFormat="1" ht="16.5" customHeight="1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2:17" s="1" customFormat="1" ht="16.5" customHeight="1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2:17" s="1" customFormat="1" ht="16.5" customHeight="1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2:17" s="1" customFormat="1" ht="16.5" customHeight="1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2:17" s="1" customFormat="1" ht="16.5" customHeight="1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2:17" s="1" customFormat="1" ht="16.5" customHeight="1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2:17" s="1" customFormat="1" ht="16.5" customHeight="1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2:17" s="1" customFormat="1" ht="16.5" customHeight="1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2:17" s="1" customFormat="1" ht="16.5" customHeight="1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2:17" s="1" customFormat="1" ht="16.5" customHeight="1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2:17" s="1" customFormat="1" ht="16.5" customHeight="1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2:17" s="1" customFormat="1" ht="16.5" customHeight="1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2:17" s="1" customFormat="1" ht="16.5" customHeight="1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2:17" s="1" customFormat="1" ht="16.5" customHeight="1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2:17" s="1" customFormat="1" ht="16.5" customHeight="1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2:17" s="1" customFormat="1" ht="16.5" customHeight="1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2:17" s="1" customFormat="1" ht="16.5" customHeight="1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2:17" s="1" customFormat="1" ht="16.5" customHeight="1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2:17" s="1" customFormat="1" ht="16.5" customHeight="1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2:17" s="1" customFormat="1" ht="16.5" customHeight="1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2:17" s="1" customFormat="1" ht="16.5" customHeight="1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2:17" s="1" customFormat="1" ht="16.5" customHeight="1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2:17" s="1" customFormat="1" ht="16.5" customHeight="1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2:17" s="1" customFormat="1" ht="16.5" customHeight="1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2:17" s="1" customFormat="1" ht="16.5" customHeight="1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2:17" s="1" customFormat="1" ht="16.5" customHeight="1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2:17" s="1" customFormat="1" ht="16.5" customHeight="1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2:17" s="1" customFormat="1" ht="16.5" customHeight="1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2:17" s="1" customFormat="1" ht="16.5" customHeight="1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2:17" s="1" customFormat="1" ht="16.5" customHeight="1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2:17" s="1" customFormat="1" ht="16.5" customHeight="1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2:17" s="1" customFormat="1" ht="16.5" customHeight="1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2:17" s="1" customFormat="1" ht="16.5" customHeight="1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2:17" s="1" customFormat="1" ht="16.5" customHeight="1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2:17" s="1" customFormat="1" ht="16.5" customHeight="1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2:17" s="1" customFormat="1" ht="16.5" customHeight="1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</sheetData>
  <mergeCells count="5">
    <mergeCell ref="B2:E2"/>
    <mergeCell ref="F2:G2"/>
    <mergeCell ref="K5:P5"/>
    <mergeCell ref="J7:Q17"/>
    <mergeCell ref="B1:L1"/>
  </mergeCells>
  <conditionalFormatting sqref="F4:F10 F12:F14">
    <cfRule type="expression" dxfId="93" priority="4">
      <formula>F4&lt;0</formula>
    </cfRule>
  </conditionalFormatting>
  <conditionalFormatting sqref="G4:G10 G12:G14">
    <cfRule type="dataBar" priority="127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{739B1DA2-0E5D-4352-AADE-2845AD076EA5}</x14:id>
        </ext>
      </extLst>
    </cfRule>
  </conditionalFormatting>
  <conditionalFormatting sqref="F11">
    <cfRule type="expression" dxfId="92" priority="1">
      <formula>F11&lt;0</formula>
    </cfRule>
  </conditionalFormatting>
  <conditionalFormatting sqref="G11">
    <cfRule type="dataBar" priority="2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{21FE7931-A9C3-4367-A710-5212F0A5E4C7}</x14:id>
        </ext>
      </extLst>
    </cfRule>
  </conditionalFormatting>
  <dataValidations count="1">
    <dataValidation type="list" allowBlank="1" showInputMessage="1" showErrorMessage="1" errorTitle="Data Inválida" error="Se precisar adicionar uma nova categoria à lista, você poderá adicionar outros itens de lista à coluna Pesquisa da Categoria de orçamento, na planilha chamada Listas de pesquisa." sqref="C4:C14">
      <formula1>CategoriaDeOrçamento</formula1>
    </dataValidation>
  </dataValidations>
  <hyperlinks>
    <hyperlink ref="F2:G2" location="'Relatório de orçamento mensal'!A1" tooltip="Selecione para navegar até a planilha Relatório de Orçamento Mensal." display="Monthly Budget Report"/>
  </hyperlinks>
  <pageMargins left="0.7" right="0.7" top="0.75" bottom="0.75" header="0.3" footer="0.3"/>
  <pageSetup paperSize="9" scale="62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9B1DA2-0E5D-4352-AADE-2845AD076E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G4:G10 G12:G14</xm:sqref>
        </x14:conditionalFormatting>
        <x14:conditionalFormatting xmlns:xm="http://schemas.microsoft.com/office/excel/2006/main">
          <x14:cfRule type="dataBar" id="{21FE7931-A9C3-4367-A710-5212F0A5E4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G11</xm:sqref>
        </x14:conditionalFormatting>
        <x14:conditionalFormatting xmlns:xm="http://schemas.microsoft.com/office/excel/2006/main">
          <x14:cfRule type="iconSet" priority="128" id="{0A16889A-5971-4AF1-96F2-521F5B77BF3B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F4:F10 F12:F14</xm:sqref>
        </x14:conditionalFormatting>
        <x14:conditionalFormatting xmlns:xm="http://schemas.microsoft.com/office/excel/2006/main">
          <x14:cfRule type="iconSet" priority="3" id="{BBA2DDB8-B848-4400-862A-E490D600AF1A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F11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352"/>
  <sheetViews>
    <sheetView showGridLines="0" zoomScaleNormal="100" workbookViewId="0">
      <pane ySplit="3" topLeftCell="A4" activePane="bottomLeft" state="frozen"/>
      <selection sqref="A1:XFD1"/>
      <selection pane="bottomLeft" activeCell="O21" sqref="B1:Q21"/>
    </sheetView>
  </sheetViews>
  <sheetFormatPr defaultRowHeight="12.75"/>
  <cols>
    <col min="1" max="1" width="2.5703125" style="1" customWidth="1"/>
    <col min="2" max="2" width="26.7109375" customWidth="1"/>
    <col min="3" max="3" width="26.42578125" customWidth="1"/>
    <col min="4" max="4" width="16.28515625" customWidth="1"/>
    <col min="5" max="6" width="13.28515625" customWidth="1"/>
    <col min="7" max="7" width="29.85546875" customWidth="1"/>
    <col min="8" max="8" width="2.5703125" customWidth="1"/>
  </cols>
  <sheetData>
    <row r="1" spans="1:17" ht="81" customHeight="1">
      <c r="B1" s="5" t="s">
        <v>100</v>
      </c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7"/>
      <c r="O1" s="7"/>
      <c r="P1" s="7"/>
      <c r="Q1" s="7"/>
    </row>
    <row r="2" spans="1:17" ht="66" customHeight="1" thickBot="1">
      <c r="A2" s="2" t="s">
        <v>13</v>
      </c>
      <c r="B2" s="6" t="s">
        <v>104</v>
      </c>
      <c r="C2" s="3"/>
      <c r="D2" s="3"/>
      <c r="E2" s="3"/>
      <c r="F2" s="8" t="s">
        <v>38</v>
      </c>
      <c r="G2" s="8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5.5" customHeight="1" thickTop="1">
      <c r="A3" s="1" t="s">
        <v>40</v>
      </c>
      <c r="B3" s="9" t="s">
        <v>14</v>
      </c>
      <c r="C3" s="9" t="s">
        <v>1</v>
      </c>
      <c r="D3" s="9" t="s">
        <v>36</v>
      </c>
      <c r="E3" s="9" t="s">
        <v>37</v>
      </c>
      <c r="F3" s="9" t="s">
        <v>0</v>
      </c>
      <c r="G3" s="9" t="s">
        <v>39</v>
      </c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6.5" customHeight="1">
      <c r="B4" s="7" t="s">
        <v>42</v>
      </c>
      <c r="C4" s="7" t="s">
        <v>7</v>
      </c>
      <c r="D4" s="10">
        <v>1000</v>
      </c>
      <c r="E4" s="10">
        <v>1000</v>
      </c>
      <c r="F4" s="10">
        <f>DetalhesDoOrçamento3456[[#This Row],[Custo previsto]]-DetalhesDoOrçamento3456[[#This Row],[Custo Real]]</f>
        <v>0</v>
      </c>
      <c r="G4" s="10">
        <f>DetalhesDoOrçamento3456[[#This Row],[Custo Real]]</f>
        <v>1000</v>
      </c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6.5" customHeight="1">
      <c r="B5" s="7" t="s">
        <v>83</v>
      </c>
      <c r="C5" s="7" t="s">
        <v>9</v>
      </c>
      <c r="D5" s="10">
        <v>300</v>
      </c>
      <c r="E5" s="10">
        <v>300</v>
      </c>
      <c r="F5" s="10">
        <f>DetalhesDoOrçamento3456[[#This Row],[Custo previsto]]-DetalhesDoOrçamento3456[[#This Row],[Custo Real]]</f>
        <v>0</v>
      </c>
      <c r="G5" s="10">
        <f>DetalhesDoOrçamento3456[[#This Row],[Custo Real]]</f>
        <v>300</v>
      </c>
      <c r="H5" s="7"/>
      <c r="I5" s="7"/>
      <c r="J5" s="7"/>
      <c r="K5" s="11"/>
      <c r="L5" s="11"/>
      <c r="M5" s="11"/>
      <c r="N5" s="11"/>
      <c r="O5" s="11"/>
      <c r="P5" s="11"/>
      <c r="Q5" s="7"/>
    </row>
    <row r="6" spans="1:17" ht="16.5" customHeight="1">
      <c r="B6" s="7" t="s">
        <v>84</v>
      </c>
      <c r="C6" s="7" t="s">
        <v>9</v>
      </c>
      <c r="D6" s="10">
        <v>0</v>
      </c>
      <c r="E6" s="10">
        <v>0</v>
      </c>
      <c r="F6" s="10">
        <f>DetalhesDoOrçamento3456[[#This Row],[Custo previsto]]-DetalhesDoOrçamento3456[[#This Row],[Custo Real]]</f>
        <v>0</v>
      </c>
      <c r="G6" s="10">
        <f>DetalhesDoOrçamento3456[[#This Row],[Custo Real]]</f>
        <v>0</v>
      </c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6.5" customHeight="1">
      <c r="B7" s="7" t="s">
        <v>90</v>
      </c>
      <c r="C7" s="7" t="s">
        <v>9</v>
      </c>
      <c r="D7" s="10">
        <v>300</v>
      </c>
      <c r="E7" s="10">
        <v>300</v>
      </c>
      <c r="F7" s="10">
        <f>DetalhesDoOrçamento3456[[#This Row],[Custo previsto]]-DetalhesDoOrçamento3456[[#This Row],[Custo Real]]</f>
        <v>0</v>
      </c>
      <c r="G7" s="10">
        <f>DetalhesDoOrçamento3456[[#This Row],[Custo Real]]</f>
        <v>300</v>
      </c>
      <c r="H7" s="7"/>
      <c r="I7" s="7"/>
      <c r="J7" s="4"/>
      <c r="K7" s="4"/>
      <c r="L7" s="4"/>
      <c r="M7" s="4"/>
      <c r="N7" s="4"/>
      <c r="O7" s="4"/>
      <c r="P7" s="4"/>
      <c r="Q7" s="4"/>
    </row>
    <row r="8" spans="1:17" ht="16.5" customHeight="1">
      <c r="B8" s="7" t="s">
        <v>85</v>
      </c>
      <c r="C8" s="7" t="s">
        <v>9</v>
      </c>
      <c r="D8" s="10">
        <v>100</v>
      </c>
      <c r="E8" s="10">
        <v>100</v>
      </c>
      <c r="F8" s="10">
        <f>DetalhesDoOrçamento3456[[#This Row],[Custo previsto]]-DetalhesDoOrçamento3456[[#This Row],[Custo Real]]</f>
        <v>0</v>
      </c>
      <c r="G8" s="10">
        <f>DetalhesDoOrçamento3456[[#This Row],[Custo Real]]</f>
        <v>100</v>
      </c>
      <c r="H8" s="7"/>
      <c r="I8" s="7"/>
      <c r="J8" s="4"/>
      <c r="K8" s="4"/>
      <c r="L8" s="4"/>
      <c r="M8" s="4"/>
      <c r="N8" s="4"/>
      <c r="O8" s="4"/>
      <c r="P8" s="4"/>
      <c r="Q8" s="4"/>
    </row>
    <row r="9" spans="1:17" ht="16.5" customHeight="1">
      <c r="B9" s="7" t="s">
        <v>86</v>
      </c>
      <c r="C9" s="7" t="s">
        <v>9</v>
      </c>
      <c r="D9" s="10">
        <v>100</v>
      </c>
      <c r="E9" s="10">
        <v>50</v>
      </c>
      <c r="F9" s="10">
        <f>DetalhesDoOrçamento3456[[#This Row],[Custo previsto]]-DetalhesDoOrçamento3456[[#This Row],[Custo Real]]</f>
        <v>50</v>
      </c>
      <c r="G9" s="10">
        <f>DetalhesDoOrçamento3456[[#This Row],[Custo Real]]</f>
        <v>50</v>
      </c>
      <c r="H9" s="7"/>
      <c r="I9" s="7"/>
      <c r="J9" s="4"/>
      <c r="K9" s="4"/>
      <c r="L9" s="4"/>
      <c r="M9" s="4"/>
      <c r="N9" s="4"/>
      <c r="O9" s="4"/>
      <c r="P9" s="4"/>
      <c r="Q9" s="4"/>
    </row>
    <row r="10" spans="1:17" ht="16.5" customHeight="1">
      <c r="B10" s="7" t="s">
        <v>87</v>
      </c>
      <c r="C10" s="7" t="s">
        <v>10</v>
      </c>
      <c r="D10" s="10">
        <v>50</v>
      </c>
      <c r="E10" s="10">
        <v>28</v>
      </c>
      <c r="F10" s="10">
        <f>DetalhesDoOrçamento3456[[#This Row],[Custo previsto]]-DetalhesDoOrçamento3456[[#This Row],[Custo Real]]</f>
        <v>22</v>
      </c>
      <c r="G10" s="10">
        <f>DetalhesDoOrçamento3456[[#This Row],[Custo Real]]</f>
        <v>28</v>
      </c>
      <c r="H10" s="7"/>
      <c r="I10" s="7"/>
      <c r="J10" s="4"/>
      <c r="K10" s="4"/>
      <c r="L10" s="4"/>
      <c r="M10" s="4"/>
      <c r="N10" s="4"/>
      <c r="O10" s="4"/>
      <c r="P10" s="4"/>
      <c r="Q10" s="4"/>
    </row>
    <row r="11" spans="1:17" ht="16.5" customHeight="1">
      <c r="B11" s="7" t="s">
        <v>88</v>
      </c>
      <c r="C11" s="7" t="s">
        <v>10</v>
      </c>
      <c r="D11" s="10">
        <v>100</v>
      </c>
      <c r="E11" s="10">
        <v>100</v>
      </c>
      <c r="F11" s="10">
        <f>DetalhesDoOrçamento3456[[#This Row],[Custo previsto]]-DetalhesDoOrçamento3456[[#This Row],[Custo Real]]</f>
        <v>0</v>
      </c>
      <c r="G11" s="10">
        <f>DetalhesDoOrçamento3456[[#This Row],[Custo Real]]</f>
        <v>100</v>
      </c>
      <c r="H11" s="7"/>
      <c r="I11" s="7"/>
      <c r="J11" s="4"/>
      <c r="K11" s="4"/>
      <c r="L11" s="4"/>
      <c r="M11" s="4"/>
      <c r="N11" s="4"/>
      <c r="O11" s="4"/>
      <c r="P11" s="4"/>
      <c r="Q11" s="4"/>
    </row>
    <row r="12" spans="1:17" ht="16.5" customHeight="1">
      <c r="B12" s="7" t="s">
        <v>89</v>
      </c>
      <c r="C12" s="7" t="s">
        <v>10</v>
      </c>
      <c r="D12" s="10">
        <v>90</v>
      </c>
      <c r="E12" s="10">
        <v>0</v>
      </c>
      <c r="F12" s="10">
        <f>DetalhesDoOrçamento3456[[#This Row],[Custo previsto]]-DetalhesDoOrçamento3456[[#This Row],[Custo Real]]</f>
        <v>90</v>
      </c>
      <c r="G12" s="10">
        <f>DetalhesDoOrçamento3456[[#This Row],[Custo Real]]</f>
        <v>0</v>
      </c>
      <c r="H12" s="7"/>
      <c r="I12" s="7"/>
      <c r="J12" s="4"/>
      <c r="K12" s="4"/>
      <c r="L12" s="4"/>
      <c r="M12" s="4"/>
      <c r="N12" s="4"/>
      <c r="O12" s="4"/>
      <c r="P12" s="4"/>
      <c r="Q12" s="4"/>
    </row>
    <row r="13" spans="1:17" ht="16.5" customHeight="1">
      <c r="B13" s="7" t="s">
        <v>56</v>
      </c>
      <c r="C13" s="7" t="s">
        <v>10</v>
      </c>
      <c r="D13" s="10">
        <v>500</v>
      </c>
      <c r="E13" s="10">
        <v>1000</v>
      </c>
      <c r="F13" s="10">
        <f>DetalhesDoOrçamento3456[[#This Row],[Custo previsto]]-DetalhesDoOrçamento3456[[#This Row],[Custo Real]]</f>
        <v>-500</v>
      </c>
      <c r="G13" s="10">
        <f>DetalhesDoOrçamento3456[[#This Row],[Custo Real]]</f>
        <v>1000</v>
      </c>
      <c r="H13" s="7"/>
      <c r="I13" s="7"/>
      <c r="J13" s="4"/>
      <c r="K13" s="4"/>
      <c r="L13" s="4"/>
      <c r="M13" s="4"/>
      <c r="N13" s="4"/>
      <c r="O13" s="4"/>
      <c r="P13" s="4"/>
      <c r="Q13" s="4"/>
    </row>
    <row r="14" spans="1:17" ht="16.5" customHeight="1" thickBot="1">
      <c r="B14" s="7" t="s">
        <v>92</v>
      </c>
      <c r="C14" s="7" t="s">
        <v>10</v>
      </c>
      <c r="D14" s="10">
        <v>800</v>
      </c>
      <c r="E14" s="10">
        <v>900</v>
      </c>
      <c r="F14" s="10">
        <f>DetalhesDoOrçamento3456[[#This Row],[Custo previsto]]-DetalhesDoOrçamento3456[[#This Row],[Custo Real]]</f>
        <v>-100</v>
      </c>
      <c r="G14" s="10">
        <f>DetalhesDoOrçamento3456[[#This Row],[Custo Real]]</f>
        <v>900</v>
      </c>
      <c r="H14" s="7"/>
      <c r="I14" s="7"/>
      <c r="J14" s="4"/>
      <c r="K14" s="4"/>
      <c r="L14" s="4"/>
      <c r="M14" s="4"/>
      <c r="N14" s="4"/>
      <c r="O14" s="4"/>
      <c r="P14" s="4"/>
      <c r="Q14" s="4"/>
    </row>
    <row r="15" spans="1:17" ht="16.5" customHeight="1" thickTop="1">
      <c r="B15" s="12" t="s">
        <v>35</v>
      </c>
      <c r="C15" s="12"/>
      <c r="D15" s="13">
        <f>SUBTOTAL(109,DetalhesDoOrçamento3456[Custo previsto])</f>
        <v>3340</v>
      </c>
      <c r="E15" s="13">
        <f>SUBTOTAL(109,DetalhesDoOrçamento3456[Custo Real])</f>
        <v>3778</v>
      </c>
      <c r="F15" s="13">
        <f>SUBTOTAL(109,DetalhesDoOrçamento3456[Diferença])</f>
        <v>-438</v>
      </c>
      <c r="G15" s="13"/>
      <c r="H15" s="7"/>
      <c r="I15" s="7"/>
      <c r="J15" s="4"/>
      <c r="K15" s="4"/>
      <c r="L15" s="4"/>
      <c r="M15" s="4"/>
      <c r="N15" s="4"/>
      <c r="O15" s="4"/>
      <c r="P15" s="4"/>
      <c r="Q15" s="4"/>
    </row>
    <row r="16" spans="1:17" ht="16.5" customHeight="1">
      <c r="B16" s="7"/>
      <c r="C16" s="7"/>
      <c r="D16" s="7"/>
      <c r="E16" s="7"/>
      <c r="F16" s="7"/>
      <c r="G16" s="7"/>
      <c r="H16" s="7"/>
      <c r="I16" s="7"/>
      <c r="J16" s="4"/>
      <c r="K16" s="4"/>
      <c r="L16" s="4"/>
      <c r="M16" s="4"/>
      <c r="N16" s="4"/>
      <c r="O16" s="4"/>
      <c r="P16" s="4"/>
      <c r="Q16" s="4"/>
    </row>
    <row r="17" spans="2:17" ht="16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2:17" ht="16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2:17" ht="16.5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2:17" ht="16.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2:17" ht="16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2:17" ht="16.5" customHeight="1"/>
    <row r="23" spans="2:17" ht="16.5" customHeight="1"/>
    <row r="24" spans="2:17" ht="16.5" customHeight="1"/>
    <row r="25" spans="2:17" ht="16.5" customHeight="1"/>
    <row r="26" spans="2:17" ht="16.5" customHeight="1"/>
    <row r="27" spans="2:17" ht="16.5" customHeight="1"/>
    <row r="28" spans="2:17" ht="16.5" customHeight="1"/>
    <row r="29" spans="2:17" ht="16.5" customHeight="1"/>
    <row r="30" spans="2:17" ht="16.5" customHeight="1"/>
    <row r="31" spans="2:17" ht="16.5" customHeight="1"/>
    <row r="32" spans="2:17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</sheetData>
  <mergeCells count="5">
    <mergeCell ref="B2:E2"/>
    <mergeCell ref="F2:G2"/>
    <mergeCell ref="K5:P5"/>
    <mergeCell ref="J7:Q16"/>
    <mergeCell ref="B1:L1"/>
  </mergeCells>
  <conditionalFormatting sqref="F4:F14">
    <cfRule type="expression" dxfId="91" priority="1">
      <formula>F4&lt;0</formula>
    </cfRule>
  </conditionalFormatting>
  <conditionalFormatting sqref="G4:G14">
    <cfRule type="dataBar" priority="129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{28260985-9D35-4F42-9707-CA562DC9C2D4}</x14:id>
        </ext>
      </extLst>
    </cfRule>
  </conditionalFormatting>
  <dataValidations count="1">
    <dataValidation type="list" allowBlank="1" showInputMessage="1" showErrorMessage="1" errorTitle="Data Inválida" error="Se precisar adicionar uma nova categoria à lista, você poderá adicionar outros itens de lista à coluna Pesquisa da Categoria de orçamento, na planilha chamada Listas de pesquisa." sqref="C4:C14">
      <formula1>CategoriaDeOrçamento</formula1>
    </dataValidation>
  </dataValidations>
  <hyperlinks>
    <hyperlink ref="F2:G2" location="'Relatório de orçamento mensal'!A1" tooltip="Selecione para navegar até a planilha Relatório de Orçamento Mensal." display="Monthly Budget Report"/>
  </hyperlinks>
  <pageMargins left="0.7" right="0.7" top="0.75" bottom="0.75" header="0.3" footer="0.3"/>
  <pageSetup paperSize="9" scale="62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8260985-9D35-4F42-9707-CA562DC9C2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G4:G14</xm:sqref>
        </x14:conditionalFormatting>
        <x14:conditionalFormatting xmlns:xm="http://schemas.microsoft.com/office/excel/2006/main">
          <x14:cfRule type="iconSet" priority="130" id="{CF475725-099D-4E1D-80CC-41683E0C11D6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F4:F14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357"/>
  <sheetViews>
    <sheetView showGridLines="0" tabSelected="1" zoomScaleNormal="100" workbookViewId="0">
      <pane ySplit="3" topLeftCell="A4" activePane="bottomLeft" state="frozen"/>
      <selection sqref="A1:XFD1"/>
      <selection pane="bottomLeft" activeCell="K3" sqref="K3"/>
    </sheetView>
  </sheetViews>
  <sheetFormatPr defaultRowHeight="12.75"/>
  <cols>
    <col min="1" max="1" width="2.5703125" style="1" customWidth="1"/>
    <col min="2" max="2" width="26.7109375" customWidth="1"/>
    <col min="3" max="3" width="26.42578125" customWidth="1"/>
    <col min="4" max="4" width="16.28515625" customWidth="1"/>
    <col min="5" max="6" width="13.28515625" customWidth="1"/>
    <col min="7" max="7" width="29.85546875" customWidth="1"/>
    <col min="8" max="8" width="2.5703125" customWidth="1"/>
  </cols>
  <sheetData>
    <row r="1" spans="1:17" ht="81" customHeight="1">
      <c r="A1" s="14"/>
      <c r="B1" s="5" t="s">
        <v>100</v>
      </c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7"/>
      <c r="O1" s="7"/>
      <c r="P1" s="7"/>
      <c r="Q1" s="7"/>
    </row>
    <row r="2" spans="1:17" ht="61.5" customHeight="1" thickBot="1">
      <c r="A2" s="15" t="s">
        <v>13</v>
      </c>
      <c r="B2" s="6" t="s">
        <v>105</v>
      </c>
      <c r="C2" s="3"/>
      <c r="D2" s="3"/>
      <c r="E2" s="3"/>
      <c r="F2" s="8" t="s">
        <v>38</v>
      </c>
      <c r="G2" s="8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5.5" customHeight="1" thickTop="1">
      <c r="A3" s="14" t="s">
        <v>40</v>
      </c>
      <c r="B3" s="9" t="s">
        <v>14</v>
      </c>
      <c r="C3" s="9" t="s">
        <v>1</v>
      </c>
      <c r="D3" s="9" t="s">
        <v>36</v>
      </c>
      <c r="E3" s="9" t="s">
        <v>37</v>
      </c>
      <c r="F3" s="9" t="s">
        <v>0</v>
      </c>
      <c r="G3" s="9" t="s">
        <v>39</v>
      </c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6.5" customHeight="1">
      <c r="A4" s="14"/>
      <c r="B4" s="7" t="s">
        <v>47</v>
      </c>
      <c r="C4" s="7" t="s">
        <v>3</v>
      </c>
      <c r="D4" s="10">
        <v>100</v>
      </c>
      <c r="E4" s="10">
        <v>100</v>
      </c>
      <c r="F4" s="10">
        <f>DetalhesDoOrçamento34567[[#This Row],[Custo previsto]]-DetalhesDoOrçamento34567[[#This Row],[Custo Real]]</f>
        <v>0</v>
      </c>
      <c r="G4" s="10">
        <f>DetalhesDoOrçamento34567[[#This Row],[Custo Real]]</f>
        <v>100</v>
      </c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6.5" customHeight="1">
      <c r="A5" s="14"/>
      <c r="B5" s="7" t="s">
        <v>49</v>
      </c>
      <c r="C5" s="7" t="s">
        <v>6</v>
      </c>
      <c r="D5" s="10">
        <v>150</v>
      </c>
      <c r="E5" s="10">
        <v>130</v>
      </c>
      <c r="F5" s="10">
        <f>DetalhesDoOrçamento34567[[#This Row],[Custo previsto]]-DetalhesDoOrçamento34567[[#This Row],[Custo Real]]</f>
        <v>20</v>
      </c>
      <c r="G5" s="10">
        <f>DetalhesDoOrçamento34567[[#This Row],[Custo Real]]</f>
        <v>130</v>
      </c>
      <c r="H5" s="7"/>
      <c r="I5" s="7"/>
      <c r="J5" s="7"/>
      <c r="K5" s="11"/>
      <c r="L5" s="11"/>
      <c r="M5" s="11"/>
      <c r="N5" s="11"/>
      <c r="O5" s="11"/>
      <c r="P5" s="11"/>
      <c r="Q5" s="7"/>
    </row>
    <row r="6" spans="1:17" ht="16.5" customHeight="1">
      <c r="A6" s="14"/>
      <c r="B6" s="7" t="s">
        <v>21</v>
      </c>
      <c r="C6" s="7" t="s">
        <v>6</v>
      </c>
      <c r="D6" s="10">
        <v>0</v>
      </c>
      <c r="E6" s="10">
        <v>0</v>
      </c>
      <c r="F6" s="10">
        <f>DetalhesDoOrçamento34567[[#This Row],[Custo previsto]]-DetalhesDoOrçamento34567[[#This Row],[Custo Real]]</f>
        <v>0</v>
      </c>
      <c r="G6" s="10">
        <f>DetalhesDoOrçamento34567[[#This Row],[Custo Real]]</f>
        <v>0</v>
      </c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6.5" customHeight="1">
      <c r="A7" s="14"/>
      <c r="B7" s="7" t="s">
        <v>50</v>
      </c>
      <c r="C7" s="7" t="s">
        <v>6</v>
      </c>
      <c r="D7" s="10">
        <v>400</v>
      </c>
      <c r="E7" s="10">
        <v>400</v>
      </c>
      <c r="F7" s="10">
        <f>DetalhesDoOrçamento34567[[#This Row],[Custo previsto]]-DetalhesDoOrçamento34567[[#This Row],[Custo Real]]</f>
        <v>0</v>
      </c>
      <c r="G7" s="10">
        <f>DetalhesDoOrçamento34567[[#This Row],[Custo Real]]</f>
        <v>400</v>
      </c>
      <c r="H7" s="7"/>
      <c r="I7" s="7"/>
      <c r="J7" s="4"/>
      <c r="K7" s="4"/>
      <c r="L7" s="4"/>
      <c r="M7" s="4"/>
      <c r="N7" s="4"/>
      <c r="O7" s="4"/>
      <c r="P7" s="4"/>
      <c r="Q7" s="4"/>
    </row>
    <row r="8" spans="1:17" ht="16.5" customHeight="1">
      <c r="A8" s="14"/>
      <c r="B8" s="7" t="s">
        <v>51</v>
      </c>
      <c r="C8" s="7" t="s">
        <v>6</v>
      </c>
      <c r="D8" s="10">
        <v>1700</v>
      </c>
      <c r="E8" s="10">
        <v>1700</v>
      </c>
      <c r="F8" s="10">
        <f>DetalhesDoOrçamento34567[[#This Row],[Custo previsto]]-DetalhesDoOrçamento34567[[#This Row],[Custo Real]]</f>
        <v>0</v>
      </c>
      <c r="G8" s="10">
        <f>DetalhesDoOrçamento34567[[#This Row],[Custo Real]]</f>
        <v>1700</v>
      </c>
      <c r="H8" s="7"/>
      <c r="I8" s="7"/>
      <c r="J8" s="4"/>
      <c r="K8" s="4"/>
      <c r="L8" s="4"/>
      <c r="M8" s="4"/>
      <c r="N8" s="4"/>
      <c r="O8" s="4"/>
      <c r="P8" s="4"/>
      <c r="Q8" s="4"/>
    </row>
    <row r="9" spans="1:17" ht="16.5" customHeight="1">
      <c r="A9" s="14"/>
      <c r="B9" s="7" t="s">
        <v>54</v>
      </c>
      <c r="C9" s="7" t="s">
        <v>6</v>
      </c>
      <c r="D9" s="10">
        <v>150</v>
      </c>
      <c r="E9" s="10">
        <v>100</v>
      </c>
      <c r="F9" s="10">
        <f>DetalhesDoOrçamento34567[[#This Row],[Custo previsto]]-DetalhesDoOrçamento34567[[#This Row],[Custo Real]]</f>
        <v>50</v>
      </c>
      <c r="G9" s="10">
        <f>DetalhesDoOrçamento34567[[#This Row],[Custo Real]]</f>
        <v>100</v>
      </c>
      <c r="H9" s="7"/>
      <c r="I9" s="7"/>
      <c r="J9" s="4"/>
      <c r="K9" s="4"/>
      <c r="L9" s="4"/>
      <c r="M9" s="4"/>
      <c r="N9" s="4"/>
      <c r="O9" s="4"/>
      <c r="P9" s="4"/>
      <c r="Q9" s="4"/>
    </row>
    <row r="10" spans="1:17" ht="16.5" customHeight="1">
      <c r="A10" s="14"/>
      <c r="B10" s="7" t="s">
        <v>22</v>
      </c>
      <c r="C10" s="7" t="s">
        <v>6</v>
      </c>
      <c r="D10" s="10">
        <v>60</v>
      </c>
      <c r="E10" s="10">
        <v>60</v>
      </c>
      <c r="F10" s="10">
        <f>DetalhesDoOrçamento34567[[#This Row],[Custo previsto]]-DetalhesDoOrçamento34567[[#This Row],[Custo Real]]</f>
        <v>0</v>
      </c>
      <c r="G10" s="10">
        <f>DetalhesDoOrçamento34567[[#This Row],[Custo Real]]</f>
        <v>60</v>
      </c>
      <c r="H10" s="7"/>
      <c r="I10" s="7"/>
      <c r="J10" s="4"/>
      <c r="K10" s="4"/>
      <c r="L10" s="4"/>
      <c r="M10" s="4"/>
      <c r="N10" s="4"/>
      <c r="O10" s="4"/>
      <c r="P10" s="4"/>
      <c r="Q10" s="4"/>
    </row>
    <row r="11" spans="1:17" ht="16.5" customHeight="1">
      <c r="A11" s="14"/>
      <c r="B11" s="7" t="s">
        <v>23</v>
      </c>
      <c r="C11" s="7" t="s">
        <v>6</v>
      </c>
      <c r="D11" s="10">
        <v>0</v>
      </c>
      <c r="E11" s="10">
        <v>0</v>
      </c>
      <c r="F11" s="10">
        <f>DetalhesDoOrçamento34567[[#This Row],[Custo previsto]]-DetalhesDoOrçamento34567[[#This Row],[Custo Real]]</f>
        <v>0</v>
      </c>
      <c r="G11" s="10">
        <f>DetalhesDoOrçamento34567[[#This Row],[Custo Real]]</f>
        <v>0</v>
      </c>
      <c r="H11" s="7"/>
      <c r="I11" s="7"/>
      <c r="J11" s="4"/>
      <c r="K11" s="4"/>
      <c r="L11" s="4"/>
      <c r="M11" s="4"/>
      <c r="N11" s="4"/>
      <c r="O11" s="4"/>
      <c r="P11" s="4"/>
      <c r="Q11" s="4"/>
    </row>
    <row r="12" spans="1:17" ht="16.5" customHeight="1">
      <c r="A12" s="14"/>
      <c r="B12" s="7" t="s">
        <v>95</v>
      </c>
      <c r="C12" s="7" t="s">
        <v>6</v>
      </c>
      <c r="D12" s="10"/>
      <c r="E12" s="10"/>
      <c r="F12" s="10">
        <f>DetalhesDoOrçamento34567[[#This Row],[Custo previsto]]-DetalhesDoOrçamento34567[[#This Row],[Custo Real]]</f>
        <v>0</v>
      </c>
      <c r="G12" s="10">
        <f>DetalhesDoOrçamento34567[[#This Row],[Custo Real]]</f>
        <v>0</v>
      </c>
      <c r="H12" s="7"/>
      <c r="I12" s="7"/>
      <c r="J12" s="4"/>
      <c r="K12" s="4"/>
      <c r="L12" s="4"/>
      <c r="M12" s="4"/>
      <c r="N12" s="4"/>
      <c r="O12" s="4"/>
      <c r="P12" s="4"/>
      <c r="Q12" s="4"/>
    </row>
    <row r="13" spans="1:17" ht="16.5" customHeight="1">
      <c r="A13" s="14"/>
      <c r="B13" s="7" t="s">
        <v>24</v>
      </c>
      <c r="C13" s="7" t="s">
        <v>6</v>
      </c>
      <c r="D13" s="10">
        <v>150</v>
      </c>
      <c r="E13" s="10">
        <v>150</v>
      </c>
      <c r="F13" s="10">
        <f>DetalhesDoOrçamento34567[[#This Row],[Custo previsto]]-DetalhesDoOrçamento34567[[#This Row],[Custo Real]]</f>
        <v>0</v>
      </c>
      <c r="G13" s="10">
        <f>DetalhesDoOrçamento34567[[#This Row],[Custo Real]]</f>
        <v>150</v>
      </c>
      <c r="H13" s="7"/>
      <c r="I13" s="7"/>
      <c r="J13" s="4"/>
      <c r="K13" s="4"/>
      <c r="L13" s="4"/>
      <c r="M13" s="4"/>
      <c r="N13" s="4"/>
      <c r="O13" s="4"/>
      <c r="P13" s="4"/>
      <c r="Q13" s="4"/>
    </row>
    <row r="14" spans="1:17" ht="16.5" customHeight="1">
      <c r="A14" s="14"/>
      <c r="B14" s="7" t="s">
        <v>97</v>
      </c>
      <c r="C14" s="7" t="s">
        <v>6</v>
      </c>
      <c r="D14" s="10"/>
      <c r="E14" s="10"/>
      <c r="F14" s="10">
        <f>DetalhesDoOrçamento34567[[#This Row],[Custo previsto]]-DetalhesDoOrçamento34567[[#This Row],[Custo Real]]</f>
        <v>0</v>
      </c>
      <c r="G14" s="10">
        <f>DetalhesDoOrçamento34567[[#This Row],[Custo Real]]</f>
        <v>0</v>
      </c>
      <c r="H14" s="7"/>
      <c r="I14" s="7"/>
      <c r="J14" s="4"/>
      <c r="K14" s="4"/>
      <c r="L14" s="4"/>
      <c r="M14" s="4"/>
      <c r="N14" s="4"/>
      <c r="O14" s="4"/>
      <c r="P14" s="4"/>
      <c r="Q14" s="4"/>
    </row>
    <row r="15" spans="1:17" ht="16.5" customHeight="1">
      <c r="A15" s="14"/>
      <c r="B15" s="7" t="s">
        <v>98</v>
      </c>
      <c r="C15" s="7" t="s">
        <v>6</v>
      </c>
      <c r="D15" s="10"/>
      <c r="E15" s="10"/>
      <c r="F15" s="10">
        <f>DetalhesDoOrçamento34567[[#This Row],[Custo previsto]]-DetalhesDoOrçamento34567[[#This Row],[Custo Real]]</f>
        <v>0</v>
      </c>
      <c r="G15" s="10">
        <f>DetalhesDoOrçamento34567[[#This Row],[Custo Real]]</f>
        <v>0</v>
      </c>
      <c r="H15" s="7"/>
      <c r="I15" s="7"/>
      <c r="J15" s="4"/>
      <c r="K15" s="4"/>
      <c r="L15" s="4"/>
      <c r="M15" s="4"/>
      <c r="N15" s="4"/>
      <c r="O15" s="4"/>
      <c r="P15" s="4"/>
      <c r="Q15" s="4"/>
    </row>
    <row r="16" spans="1:17" ht="16.5" customHeight="1">
      <c r="A16" s="14"/>
      <c r="B16" s="7" t="s">
        <v>91</v>
      </c>
      <c r="C16" s="7" t="s">
        <v>7</v>
      </c>
      <c r="D16" s="10">
        <v>200</v>
      </c>
      <c r="E16" s="10">
        <v>200</v>
      </c>
      <c r="F16" s="10">
        <f>DetalhesDoOrçamento34567[[#This Row],[Custo previsto]]-DetalhesDoOrçamento34567[[#This Row],[Custo Real]]</f>
        <v>0</v>
      </c>
      <c r="G16" s="10">
        <f>DetalhesDoOrçamento34567[[#This Row],[Custo Real]]</f>
        <v>200</v>
      </c>
      <c r="H16" s="7"/>
      <c r="I16" s="7"/>
      <c r="J16" s="4"/>
      <c r="K16" s="4"/>
      <c r="L16" s="4"/>
      <c r="M16" s="4"/>
      <c r="N16" s="4"/>
      <c r="O16" s="4"/>
      <c r="P16" s="4"/>
      <c r="Q16" s="4"/>
    </row>
    <row r="17" spans="1:17" ht="16.5" customHeight="1">
      <c r="A17" s="14"/>
      <c r="B17" s="7" t="s">
        <v>30</v>
      </c>
      <c r="C17" s="7" t="s">
        <v>9</v>
      </c>
      <c r="D17" s="10">
        <v>250</v>
      </c>
      <c r="E17" s="10">
        <v>250</v>
      </c>
      <c r="F17" s="10">
        <f>DetalhesDoOrçamento34567[[#This Row],[Custo previsto]]-DetalhesDoOrçamento34567[[#This Row],[Custo Real]]</f>
        <v>0</v>
      </c>
      <c r="G17" s="10">
        <f>DetalhesDoOrçamento34567[[#This Row],[Custo Real]]</f>
        <v>250</v>
      </c>
      <c r="H17" s="7"/>
      <c r="I17" s="7"/>
      <c r="J17" s="4"/>
      <c r="K17" s="4"/>
      <c r="L17" s="4"/>
      <c r="M17" s="4"/>
      <c r="N17" s="4"/>
      <c r="O17" s="4"/>
      <c r="P17" s="4"/>
      <c r="Q17" s="4"/>
    </row>
    <row r="18" spans="1:17" ht="16.5" customHeight="1">
      <c r="A18" s="14"/>
      <c r="B18" s="7" t="s">
        <v>93</v>
      </c>
      <c r="C18" s="7" t="s">
        <v>11</v>
      </c>
      <c r="D18" s="10">
        <v>200</v>
      </c>
      <c r="E18" s="10">
        <v>200</v>
      </c>
      <c r="F18" s="10">
        <f>DetalhesDoOrçamento34567[[#This Row],[Custo previsto]]-DetalhesDoOrçamento34567[[#This Row],[Custo Real]]</f>
        <v>0</v>
      </c>
      <c r="G18" s="10">
        <f>DetalhesDoOrçamento34567[[#This Row],[Custo Real]]</f>
        <v>200</v>
      </c>
      <c r="H18" s="7"/>
      <c r="I18" s="7"/>
      <c r="J18" s="4"/>
      <c r="K18" s="4"/>
      <c r="L18" s="4"/>
      <c r="M18" s="4"/>
      <c r="N18" s="4"/>
      <c r="O18" s="4"/>
      <c r="P18" s="4"/>
      <c r="Q18" s="4"/>
    </row>
    <row r="19" spans="1:17" ht="16.5" customHeight="1">
      <c r="A19" s="14"/>
      <c r="B19" s="7" t="s">
        <v>96</v>
      </c>
      <c r="C19" s="7" t="s">
        <v>6</v>
      </c>
      <c r="D19" s="10"/>
      <c r="E19" s="10"/>
      <c r="F19" s="10">
        <f>DetalhesDoOrçamento34567[[#This Row],[Custo previsto]]-DetalhesDoOrçamento34567[[#This Row],[Custo Real]]</f>
        <v>0</v>
      </c>
      <c r="G19" s="10">
        <f>DetalhesDoOrçamento34567[[#This Row],[Custo Real]]</f>
        <v>0</v>
      </c>
      <c r="H19" s="7"/>
      <c r="I19" s="7"/>
      <c r="J19" s="4"/>
      <c r="K19" s="4"/>
      <c r="L19" s="4"/>
      <c r="M19" s="4"/>
      <c r="N19" s="4"/>
      <c r="O19" s="4"/>
      <c r="P19" s="4"/>
      <c r="Q19" s="4"/>
    </row>
    <row r="20" spans="1:17" ht="16.5" customHeight="1">
      <c r="A20" s="14"/>
      <c r="B20" s="7" t="s">
        <v>94</v>
      </c>
      <c r="C20" s="7" t="s">
        <v>6</v>
      </c>
      <c r="D20" s="10"/>
      <c r="E20" s="10"/>
      <c r="F20" s="10">
        <f>DetalhesDoOrçamento34567[[#This Row],[Custo previsto]]-DetalhesDoOrçamento34567[[#This Row],[Custo Real]]</f>
        <v>0</v>
      </c>
      <c r="G20" s="10">
        <f>DetalhesDoOrçamento34567[[#This Row],[Custo Real]]</f>
        <v>0</v>
      </c>
      <c r="H20" s="7"/>
      <c r="I20" s="7"/>
      <c r="J20" s="4"/>
      <c r="K20" s="4"/>
      <c r="L20" s="4"/>
      <c r="M20" s="4"/>
      <c r="N20" s="4"/>
      <c r="O20" s="4"/>
      <c r="P20" s="4"/>
      <c r="Q20" s="4"/>
    </row>
    <row r="21" spans="1:17" ht="16.5" customHeight="1">
      <c r="A21" s="14"/>
      <c r="B21" s="7" t="s">
        <v>52</v>
      </c>
      <c r="C21" s="7" t="s">
        <v>12</v>
      </c>
      <c r="D21" s="10">
        <v>100</v>
      </c>
      <c r="E21" s="10">
        <v>150</v>
      </c>
      <c r="F21" s="10">
        <f>DetalhesDoOrçamento34567[[#This Row],[Custo previsto]]-DetalhesDoOrçamento34567[[#This Row],[Custo Real]]</f>
        <v>-50</v>
      </c>
      <c r="G21" s="10">
        <f>DetalhesDoOrçamento34567[[#This Row],[Custo Real]]</f>
        <v>150</v>
      </c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6.5" customHeight="1">
      <c r="A22" s="14"/>
      <c r="B22" s="7" t="s">
        <v>33</v>
      </c>
      <c r="C22" s="7" t="s">
        <v>12</v>
      </c>
      <c r="D22" s="10">
        <v>450</v>
      </c>
      <c r="E22" s="10">
        <v>400</v>
      </c>
      <c r="F22" s="10">
        <f>DetalhesDoOrçamento34567[[#This Row],[Custo previsto]]-DetalhesDoOrçamento34567[[#This Row],[Custo Real]]</f>
        <v>50</v>
      </c>
      <c r="G22" s="10">
        <f>DetalhesDoOrçamento34567[[#This Row],[Custo Real]]</f>
        <v>400</v>
      </c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6.5" customHeight="1">
      <c r="A23" s="14"/>
      <c r="B23" s="7" t="s">
        <v>34</v>
      </c>
      <c r="C23" s="7" t="s">
        <v>12</v>
      </c>
      <c r="D23" s="10"/>
      <c r="E23" s="10"/>
      <c r="F23" s="10">
        <f>DetalhesDoOrçamento34567[[#This Row],[Custo previsto]]-DetalhesDoOrçamento34567[[#This Row],[Custo Real]]</f>
        <v>0</v>
      </c>
      <c r="G23" s="10">
        <f>DetalhesDoOrçamento34567[[#This Row],[Custo Real]]</f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6.5" customHeight="1">
      <c r="A24" s="14"/>
      <c r="B24" s="7" t="s">
        <v>99</v>
      </c>
      <c r="C24" s="7" t="s">
        <v>12</v>
      </c>
      <c r="D24" s="10"/>
      <c r="E24" s="10"/>
      <c r="F24" s="10">
        <f>DetalhesDoOrçamento34567[[#This Row],[Custo previsto]]-DetalhesDoOrçamento34567[[#This Row],[Custo Real]]</f>
        <v>0</v>
      </c>
      <c r="G24" s="10">
        <f>DetalhesDoOrçamento34567[[#This Row],[Custo Real]]</f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6.5" customHeight="1" thickBot="1">
      <c r="A25" s="14"/>
      <c r="B25" s="7" t="s">
        <v>53</v>
      </c>
      <c r="C25" s="7" t="s">
        <v>12</v>
      </c>
      <c r="D25" s="10">
        <v>450</v>
      </c>
      <c r="E25" s="10">
        <v>450</v>
      </c>
      <c r="F25" s="10">
        <f>DetalhesDoOrçamento34567[[#This Row],[Custo previsto]]-DetalhesDoOrçamento34567[[#This Row],[Custo Real]]</f>
        <v>0</v>
      </c>
      <c r="G25" s="10">
        <f>DetalhesDoOrçamento34567[[#This Row],[Custo Real]]</f>
        <v>450</v>
      </c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6.5" customHeight="1" thickTop="1">
      <c r="A26" s="14"/>
      <c r="B26" s="12" t="s">
        <v>35</v>
      </c>
      <c r="C26" s="12"/>
      <c r="D26" s="13">
        <f>SUBTOTAL(109,DetalhesDoOrçamento34567[Custo previsto])</f>
        <v>4360</v>
      </c>
      <c r="E26" s="13">
        <f>SUBTOTAL(109,DetalhesDoOrçamento34567[Custo Real])</f>
        <v>4290</v>
      </c>
      <c r="F26" s="13">
        <f>SUBTOTAL(109,DetalhesDoOrçamento34567[Diferença])</f>
        <v>70</v>
      </c>
      <c r="G26" s="13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6.5" customHeight="1">
      <c r="A27" s="1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6.5" customHeight="1">
      <c r="A28" s="1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6.5" customHeight="1"/>
    <row r="30" spans="1:17" ht="16.5" customHeight="1"/>
    <row r="31" spans="1:17" ht="16.5" customHeight="1"/>
    <row r="32" spans="1:17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spans="2:17" ht="16.5" customHeight="1"/>
    <row r="50" spans="2:17" ht="16.5" customHeight="1"/>
    <row r="51" spans="2:17" ht="16.5" customHeight="1"/>
    <row r="52" spans="2:17" ht="16.5" customHeight="1"/>
    <row r="53" spans="2:17" ht="16.5" customHeight="1"/>
    <row r="54" spans="2:17" ht="16.5" customHeight="1"/>
    <row r="55" spans="2:17" s="1" customFormat="1" ht="16.5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2:17" s="1" customFormat="1" ht="16.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2:17" s="1" customFormat="1" ht="16.5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2:17" s="1" customFormat="1" ht="16.5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2:17" s="1" customFormat="1" ht="16.5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2:17" s="1" customFormat="1" ht="16.5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2:17" s="1" customFormat="1" ht="16.5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2:17" s="1" customFormat="1" ht="16.5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2:17" s="1" customFormat="1" ht="16.5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2:17" s="1" customFormat="1" ht="16.5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2:17" s="1" customFormat="1" ht="16.5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2:17" s="1" customFormat="1" ht="16.5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2:17" s="1" customFormat="1" ht="16.5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17" s="1" customFormat="1" ht="16.5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2:17" s="1" customFormat="1" ht="16.5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7" s="1" customFormat="1" ht="16.5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2:17" s="1" customFormat="1" ht="16.5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2:17" s="1" customFormat="1" ht="16.5" customHeight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2:17" s="1" customFormat="1" ht="16.5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2:17" s="1" customFormat="1" ht="16.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2:17" s="1" customFormat="1" ht="16.5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2:17" s="1" customFormat="1" ht="16.5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2:17" s="1" customFormat="1" ht="16.5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2:17" s="1" customFormat="1" ht="16.5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2:17" s="1" customFormat="1" ht="16.5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2:17" s="1" customFormat="1" ht="16.5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2:17" s="1" customFormat="1" ht="16.5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2:17" s="1" customFormat="1" ht="16.5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2:17" s="1" customFormat="1" ht="16.5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2:17" s="1" customFormat="1" ht="16.5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2:17" s="1" customFormat="1" ht="16.5" customHeight="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2:17" s="1" customFormat="1" ht="16.5" customHeight="1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2:17" s="1" customFormat="1" ht="16.5" customHeight="1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2:17" s="1" customFormat="1" ht="16.5" customHeight="1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2:17" s="1" customFormat="1" ht="16.5" customHeight="1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2:17" s="1" customFormat="1" ht="16.5" customHeight="1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2:17" s="1" customFormat="1" ht="16.5" customHeight="1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2:17" s="1" customFormat="1" ht="16.5" customHeight="1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2:17" s="1" customFormat="1" ht="16.5" customHeight="1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2:17" s="1" customFormat="1" ht="16.5" customHeight="1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2:17" s="1" customFormat="1" ht="16.5" customHeight="1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2:17" s="1" customFormat="1" ht="16.5" customHeight="1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2:17" s="1" customFormat="1" ht="16.5" customHeight="1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2:17" s="1" customFormat="1" ht="16.5" customHeight="1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2:17" s="1" customFormat="1" ht="16.5" customHeight="1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2:17" s="1" customFormat="1" ht="16.5" customHeight="1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2:17" s="1" customFormat="1" ht="16.5" customHeight="1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2:17" s="1" customFormat="1" ht="16.5" customHeight="1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2:17" s="1" customFormat="1" ht="16.5" customHeight="1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2:17" s="1" customFormat="1" ht="16.5" customHeight="1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2:17" s="1" customFormat="1" ht="16.5" customHeight="1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2:17" s="1" customFormat="1" ht="16.5" customHeight="1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2:17" s="1" customFormat="1" ht="16.5" customHeight="1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2:17" s="1" customFormat="1" ht="16.5" customHeight="1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2:17" s="1" customFormat="1" ht="16.5" customHeight="1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2:17" s="1" customFormat="1" ht="16.5" customHeight="1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2:17" s="1" customFormat="1" ht="16.5" customHeight="1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2:17" s="1" customFormat="1" ht="16.5" customHeight="1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s="1" customFormat="1" ht="16.5" customHeight="1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s="1" customFormat="1" ht="16.5" customHeight="1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s="1" customFormat="1" ht="16.5" customHeight="1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2:17" s="1" customFormat="1" ht="16.5" customHeight="1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2:17" s="1" customFormat="1" ht="16.5" customHeight="1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2:17" s="1" customFormat="1" ht="16.5" customHeight="1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2:17" s="1" customFormat="1" ht="16.5" customHeight="1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2:17" s="1" customFormat="1" ht="16.5" customHeight="1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2:17" s="1" customFormat="1" ht="16.5" customHeight="1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2:17" s="1" customFormat="1" ht="16.5" customHeight="1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2:17" s="1" customFormat="1" ht="16.5" customHeight="1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2:17" s="1" customFormat="1" ht="16.5" customHeight="1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2:17" s="1" customFormat="1" ht="16.5" customHeight="1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2:17" s="1" customFormat="1" ht="16.5" customHeight="1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2:17" s="1" customFormat="1" ht="16.5" customHeight="1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2:17" s="1" customFormat="1" ht="16.5" customHeight="1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2:17" s="1" customFormat="1" ht="16.5" customHeight="1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2:17" s="1" customFormat="1" ht="16.5" customHeight="1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2:17" s="1" customFormat="1" ht="16.5" customHeight="1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2:17" s="1" customFormat="1" ht="16.5" customHeight="1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2:17" s="1" customFormat="1" ht="16.5" customHeight="1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2:17" s="1" customFormat="1" ht="16.5" customHeight="1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2:17" s="1" customFormat="1" ht="16.5" customHeight="1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2:17" s="1" customFormat="1" ht="16.5" customHeight="1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2:17" s="1" customFormat="1" ht="16.5" customHeight="1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2:17" s="1" customFormat="1" ht="16.5" customHeight="1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2:17" s="1" customFormat="1" ht="16.5" customHeight="1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2:17" s="1" customFormat="1" ht="16.5" customHeight="1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2:17" s="1" customFormat="1" ht="16.5" customHeight="1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2:17" s="1" customFormat="1" ht="16.5" customHeight="1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2:17" s="1" customFormat="1" ht="16.5" customHeight="1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2:17" s="1" customFormat="1" ht="16.5" customHeight="1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2:17" s="1" customFormat="1" ht="16.5" customHeight="1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2:17" s="1" customFormat="1" ht="16.5" customHeight="1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2:17" s="1" customFormat="1" ht="16.5" customHeight="1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2:17" s="1" customFormat="1" ht="16.5" customHeight="1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2:17" s="1" customFormat="1" ht="16.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2:17" s="1" customFormat="1" ht="16.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2:17" s="1" customFormat="1" ht="16.5" customHeight="1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2:17" s="1" customFormat="1" ht="16.5" customHeight="1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2:17" s="1" customFormat="1" ht="16.5" customHeight="1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2:17" s="1" customFormat="1" ht="16.5" customHeight="1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2:17" s="1" customFormat="1" ht="16.5" customHeight="1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2:17" s="1" customFormat="1" ht="16.5" customHeight="1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2:17" s="1" customFormat="1" ht="16.5" customHeight="1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2:17" s="1" customFormat="1" ht="16.5" customHeight="1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2:17" s="1" customFormat="1" ht="16.5" customHeight="1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2:17" s="1" customFormat="1" ht="16.5" customHeight="1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2:17" s="1" customFormat="1" ht="16.5" customHeight="1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2:17" s="1" customFormat="1" ht="16.5" customHeight="1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2:17" s="1" customFormat="1" ht="16.5" customHeight="1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2:17" s="1" customFormat="1" ht="16.5" customHeight="1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2:17" s="1" customFormat="1" ht="16.5" customHeight="1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2:17" s="1" customFormat="1" ht="16.5" customHeight="1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2:17" s="1" customFormat="1" ht="16.5" customHeight="1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2:17" s="1" customFormat="1" ht="16.5" customHeight="1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2:17" s="1" customFormat="1" ht="16.5" customHeight="1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2:17" s="1" customFormat="1" ht="16.5" customHeight="1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2:17" s="1" customFormat="1" ht="16.5" customHeight="1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2:17" s="1" customFormat="1" ht="16.5" customHeight="1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2:17" s="1" customFormat="1" ht="16.5" customHeight="1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2:17" s="1" customFormat="1" ht="16.5" customHeight="1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2:17" s="1" customFormat="1" ht="16.5" customHeight="1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2:17" s="1" customFormat="1" ht="16.5" customHeight="1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2:17" s="1" customFormat="1" ht="16.5" customHeight="1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2:17" s="1" customFormat="1" ht="16.5" customHeight="1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2:17" s="1" customFormat="1" ht="16.5" customHeight="1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2:17" s="1" customFormat="1" ht="16.5" customHeight="1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2:17" s="1" customFormat="1" ht="16.5" customHeight="1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2:17" s="1" customFormat="1" ht="16.5" customHeight="1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2:17" s="1" customFormat="1" ht="16.5" customHeight="1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2:17" s="1" customFormat="1" ht="16.5" customHeight="1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2:17" s="1" customFormat="1" ht="16.5" customHeight="1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2:17" s="1" customFormat="1" ht="16.5" customHeight="1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2:17" s="1" customFormat="1" ht="16.5" customHeight="1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2:17" s="1" customFormat="1" ht="16.5" customHeight="1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2:17" s="1" customFormat="1" ht="16.5" customHeight="1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2:17" s="1" customFormat="1" ht="16.5" customHeight="1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2:17" s="1" customFormat="1" ht="16.5" customHeight="1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2:17" s="1" customFormat="1" ht="16.5" customHeight="1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2:17" s="1" customFormat="1" ht="16.5" customHeight="1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2:17" s="1" customFormat="1" ht="16.5" customHeight="1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2:17" s="1" customFormat="1" ht="16.5" customHeight="1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2:17" s="1" customFormat="1" ht="16.5" customHeight="1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2:17" s="1" customFormat="1" ht="16.5" customHeight="1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2:17" s="1" customFormat="1" ht="16.5" customHeight="1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2:17" s="1" customFormat="1" ht="16.5" customHeight="1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2:17" s="1" customFormat="1" ht="16.5" customHeight="1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2:17" s="1" customFormat="1" ht="16.5" customHeight="1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2:17" s="1" customFormat="1" ht="16.5" customHeight="1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2:17" s="1" customFormat="1" ht="16.5" customHeight="1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2:17" s="1" customFormat="1" ht="16.5" customHeight="1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2:17" s="1" customFormat="1" ht="16.5" customHeight="1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2:17" s="1" customFormat="1" ht="16.5" customHeight="1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2:17" s="1" customFormat="1" ht="16.5" customHeight="1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2:17" s="1" customFormat="1" ht="16.5" customHeight="1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2:17" s="1" customFormat="1" ht="16.5" customHeight="1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2:17" s="1" customFormat="1" ht="16.5" customHeight="1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2:17" s="1" customFormat="1" ht="16.5" customHeight="1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2:17" s="1" customFormat="1" ht="16.5" customHeight="1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2:17" s="1" customFormat="1" ht="16.5" customHeight="1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2:17" s="1" customFormat="1" ht="16.5" customHeight="1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2:17" s="1" customFormat="1" ht="16.5" customHeight="1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2:17" s="1" customFormat="1" ht="16.5" customHeight="1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2:17" s="1" customFormat="1" ht="16.5" customHeight="1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2:17" s="1" customFormat="1" ht="16.5" customHeight="1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2:17" s="1" customFormat="1" ht="16.5" customHeight="1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2:17" s="1" customFormat="1" ht="16.5" customHeight="1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2:17" s="1" customFormat="1" ht="16.5" customHeight="1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2:17" s="1" customFormat="1" ht="16.5" customHeight="1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2:17" s="1" customFormat="1" ht="16.5" customHeight="1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2:17" s="1" customFormat="1" ht="16.5" customHeight="1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2:17" s="1" customFormat="1" ht="16.5" customHeight="1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2:17" s="1" customFormat="1" ht="16.5" customHeight="1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2:17" s="1" customFormat="1" ht="16.5" customHeight="1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2:17" s="1" customFormat="1" ht="16.5" customHeight="1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2:17" s="1" customFormat="1" ht="16.5" customHeight="1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2:17" s="1" customFormat="1" ht="16.5" customHeight="1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2:17" s="1" customFormat="1" ht="16.5" customHeight="1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2:17" s="1" customFormat="1" ht="16.5" customHeight="1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2:17" s="1" customFormat="1" ht="16.5" customHeight="1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2:17" s="1" customFormat="1" ht="16.5" customHeight="1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2:17" s="1" customFormat="1" ht="16.5" customHeight="1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2:17" s="1" customFormat="1" ht="16.5" customHeight="1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2:17" s="1" customFormat="1" ht="16.5" customHeight="1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2:17" s="1" customFormat="1" ht="16.5" customHeight="1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2:17" s="1" customFormat="1" ht="16.5" customHeight="1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2:17" s="1" customFormat="1" ht="16.5" customHeight="1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2:17" s="1" customFormat="1" ht="16.5" customHeight="1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2:17" s="1" customFormat="1" ht="16.5" customHeight="1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2:17" s="1" customFormat="1" ht="16.5" customHeight="1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2:17" s="1" customFormat="1" ht="16.5" customHeight="1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2:17" s="1" customFormat="1" ht="16.5" customHeight="1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2:17" s="1" customFormat="1" ht="16.5" customHeight="1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2:17" s="1" customFormat="1" ht="16.5" customHeight="1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2:17" s="1" customFormat="1" ht="16.5" customHeight="1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2:17" s="1" customFormat="1" ht="16.5" customHeight="1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2:17" s="1" customFormat="1" ht="16.5" customHeight="1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2:17" s="1" customFormat="1" ht="16.5" customHeight="1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2:17" s="1" customFormat="1" ht="16.5" customHeight="1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2:17" s="1" customFormat="1" ht="16.5" customHeight="1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2:17" s="1" customFormat="1" ht="16.5" customHeight="1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2:17" s="1" customFormat="1" ht="16.5" customHeight="1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2:17" s="1" customFormat="1" ht="16.5" customHeight="1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2:17" s="1" customFormat="1" ht="16.5" customHeight="1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2:17" s="1" customFormat="1" ht="16.5" customHeight="1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2:17" s="1" customFormat="1" ht="16.5" customHeight="1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2:17" s="1" customFormat="1" ht="16.5" customHeight="1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2:17" s="1" customFormat="1" ht="16.5" customHeight="1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2:17" s="1" customFormat="1" ht="16.5" customHeight="1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2:17" s="1" customFormat="1" ht="16.5" customHeight="1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2:17" s="1" customFormat="1" ht="16.5" customHeight="1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2:17" s="1" customFormat="1" ht="16.5" customHeight="1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2:17" s="1" customFormat="1" ht="16.5" customHeight="1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2:17" s="1" customFormat="1" ht="16.5" customHeight="1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2:17" s="1" customFormat="1" ht="16.5" customHeight="1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2:17" s="1" customFormat="1" ht="16.5" customHeight="1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2:17" s="1" customFormat="1" ht="16.5" customHeight="1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2:17" s="1" customFormat="1" ht="16.5" customHeight="1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2:17" s="1" customFormat="1" ht="16.5" customHeight="1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2:17" s="1" customFormat="1" ht="16.5" customHeight="1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2:17" s="1" customFormat="1" ht="16.5" customHeight="1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2:17" s="1" customFormat="1" ht="16.5" customHeight="1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2:17" s="1" customFormat="1" ht="16.5" customHeight="1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2:17" s="1" customFormat="1" ht="16.5" customHeight="1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2:17" s="1" customFormat="1" ht="16.5" customHeight="1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2:17" s="1" customFormat="1" ht="16.5" customHeight="1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2:17" s="1" customFormat="1" ht="16.5" customHeight="1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2:17" s="1" customFormat="1" ht="16.5" customHeight="1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2:17" s="1" customFormat="1" ht="16.5" customHeight="1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2:17" s="1" customFormat="1" ht="16.5" customHeight="1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2:17" s="1" customFormat="1" ht="16.5" customHeight="1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2:17" s="1" customFormat="1" ht="16.5" customHeight="1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2:17" s="1" customFormat="1" ht="16.5" customHeight="1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2:17" s="1" customFormat="1" ht="16.5" customHeight="1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2:17" s="1" customFormat="1" ht="16.5" customHeight="1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2:17" s="1" customFormat="1" ht="16.5" customHeight="1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2:17" s="1" customFormat="1" ht="16.5" customHeight="1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2:17" s="1" customFormat="1" ht="16.5" customHeight="1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2:17" s="1" customFormat="1" ht="16.5" customHeight="1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2:17" s="1" customFormat="1" ht="16.5" customHeight="1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2:17" s="1" customFormat="1" ht="16.5" customHeight="1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2:17" s="1" customFormat="1" ht="16.5" customHeight="1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2:17" s="1" customFormat="1" ht="16.5" customHeight="1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2:17" s="1" customFormat="1" ht="16.5" customHeight="1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2:17" s="1" customFormat="1" ht="16.5" customHeight="1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2:17" s="1" customFormat="1" ht="16.5" customHeight="1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2:17" s="1" customFormat="1" ht="16.5" customHeight="1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2:17" s="1" customFormat="1" ht="16.5" customHeight="1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2:17" s="1" customFormat="1" ht="16.5" customHeight="1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2:17" s="1" customFormat="1" ht="16.5" customHeight="1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2:17" s="1" customFormat="1" ht="16.5" customHeight="1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2:17" s="1" customFormat="1" ht="16.5" customHeight="1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2:17" s="1" customFormat="1" ht="16.5" customHeight="1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2:17" s="1" customFormat="1" ht="16.5" customHeight="1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2:17" s="1" customFormat="1" ht="16.5" customHeight="1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2:17" s="1" customFormat="1" ht="16.5" customHeight="1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2:17" s="1" customFormat="1" ht="16.5" customHeight="1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2:17" s="1" customFormat="1" ht="16.5" customHeight="1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2:17" s="1" customFormat="1" ht="16.5" customHeight="1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2:17" s="1" customFormat="1" ht="16.5" customHeight="1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2:17" s="1" customFormat="1" ht="16.5" customHeight="1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2:17" s="1" customFormat="1" ht="16.5" customHeight="1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2:17" s="1" customFormat="1" ht="16.5" customHeight="1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2:17" s="1" customFormat="1" ht="16.5" customHeight="1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2:17" s="1" customFormat="1" ht="16.5" customHeight="1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2:17" s="1" customFormat="1" ht="16.5" customHeight="1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2:17" s="1" customFormat="1" ht="16.5" customHeight="1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2:17" s="1" customFormat="1" ht="16.5" customHeight="1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2:17" s="1" customFormat="1" ht="16.5" customHeight="1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2:17" s="1" customFormat="1" ht="16.5" customHeight="1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2:17" s="1" customFormat="1" ht="16.5" customHeight="1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2:17" s="1" customFormat="1" ht="16.5" customHeight="1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2:17" s="1" customFormat="1" ht="16.5" customHeight="1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2:17" s="1" customFormat="1" ht="16.5" customHeight="1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2:17" s="1" customFormat="1" ht="16.5" customHeight="1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2:17" s="1" customFormat="1" ht="16.5" customHeight="1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2:17" s="1" customFormat="1" ht="16.5" customHeight="1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2:17" s="1" customFormat="1" ht="16.5" customHeight="1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2:17" s="1" customFormat="1" ht="16.5" customHeight="1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2:17" s="1" customFormat="1" ht="16.5" customHeight="1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2:17" s="1" customFormat="1" ht="16.5" customHeight="1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2:17" s="1" customFormat="1" ht="16.5" customHeight="1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2:17" s="1" customFormat="1" ht="16.5" customHeight="1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2:17" s="1" customFormat="1" ht="16.5" customHeight="1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2:17" s="1" customFormat="1" ht="16.5" customHeight="1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2:17" s="1" customFormat="1" ht="16.5" customHeight="1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2:17" s="1" customFormat="1" ht="16.5" customHeight="1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2:17" s="1" customFormat="1" ht="16.5" customHeight="1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2:17" s="1" customFormat="1" ht="16.5" customHeight="1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2:17" s="1" customFormat="1" ht="16.5" customHeight="1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2:17" s="1" customFormat="1" ht="16.5" customHeight="1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2:17" s="1" customFormat="1" ht="16.5" customHeight="1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2:17" s="1" customFormat="1" ht="16.5" customHeight="1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2:17" s="1" customFormat="1" ht="16.5" customHeight="1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2:17" s="1" customFormat="1" ht="16.5" customHeight="1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2:17" s="1" customFormat="1" ht="16.5" customHeight="1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2:17" s="1" customFormat="1" ht="16.5" customHeight="1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2:17" s="1" customFormat="1" ht="16.5" customHeight="1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2:17" s="1" customFormat="1" ht="16.5" customHeight="1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2:17" s="1" customFormat="1" ht="16.5" customHeight="1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2:17" s="1" customFormat="1" ht="16.5" customHeight="1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2:17" s="1" customFormat="1" ht="16.5" customHeight="1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2:17" s="1" customFormat="1" ht="16.5" customHeight="1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2:17" s="1" customFormat="1" ht="16.5" customHeight="1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</sheetData>
  <mergeCells count="5">
    <mergeCell ref="B2:E2"/>
    <mergeCell ref="F2:G2"/>
    <mergeCell ref="K5:P5"/>
    <mergeCell ref="J7:Q20"/>
    <mergeCell ref="B1:L1"/>
  </mergeCells>
  <conditionalFormatting sqref="F4:F25">
    <cfRule type="expression" dxfId="90" priority="1">
      <formula>F4&lt;0</formula>
    </cfRule>
  </conditionalFormatting>
  <conditionalFormatting sqref="G4:G25">
    <cfRule type="dataBar" priority="151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{BAC2D9C3-249E-415A-A772-FA27A05502D4}</x14:id>
        </ext>
      </extLst>
    </cfRule>
  </conditionalFormatting>
  <dataValidations count="1">
    <dataValidation type="list" allowBlank="1" showInputMessage="1" showErrorMessage="1" errorTitle="Data Inválida" error="Se precisar adicionar uma nova categoria à lista, você poderá adicionar outros itens de lista à coluna Pesquisa da Categoria de orçamento, na planilha chamada Listas de pesquisa." sqref="C4:C25">
      <formula1>CategoriaDeOrçamento</formula1>
    </dataValidation>
  </dataValidations>
  <hyperlinks>
    <hyperlink ref="F2:G2" location="'Relatório de orçamento mensal'!A1" tooltip="Selecione para navegar até a planilha Relatório de Orçamento Mensal." display="Monthly Budget Report"/>
  </hyperlinks>
  <pageMargins left="0.7" right="0.7" top="0.75" bottom="0.75" header="0.3" footer="0.3"/>
  <pageSetup paperSize="9" scale="62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C2D9C3-249E-415A-A772-FA27A05502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G4:G25</xm:sqref>
        </x14:conditionalFormatting>
        <x14:conditionalFormatting xmlns:xm="http://schemas.microsoft.com/office/excel/2006/main">
          <x14:cfRule type="iconSet" priority="153" id="{F8B57952-5142-4217-BA04-FEDCD0336E84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F4:F25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Despesas mensais</vt:lpstr>
      <vt:lpstr>Alimentação</vt:lpstr>
      <vt:lpstr>Vestuário</vt:lpstr>
      <vt:lpstr>Lazer</vt:lpstr>
      <vt:lpstr>Saúde</vt:lpstr>
      <vt:lpstr>Moradia</vt:lpstr>
      <vt:lpstr>Alimentação!Titulos_de_impressao</vt:lpstr>
      <vt:lpstr>'Despesas mensais'!Titulos_de_impressao</vt:lpstr>
      <vt:lpstr>Lazer!Titulos_de_impressao</vt:lpstr>
      <vt:lpstr>Moradia!Titulos_de_impressao</vt:lpstr>
      <vt:lpstr>Saúde!Titulos_de_impressao</vt:lpstr>
      <vt:lpstr>Vestuário!Titulos_de_impressao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Bruna Lima</dc:creator>
  <cp:lastModifiedBy>stopi1n</cp:lastModifiedBy>
  <cp:lastPrinted>2022-12-20T17:14:15Z</cp:lastPrinted>
  <dcterms:created xsi:type="dcterms:W3CDTF">2018-05-30T11:27:41Z</dcterms:created>
  <dcterms:modified xsi:type="dcterms:W3CDTF">2022-12-20T17:14:21Z</dcterms:modified>
  <cp:version/>
</cp:coreProperties>
</file>